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3820" windowHeight="9855"/>
  </bookViews>
  <sheets>
    <sheet name="Plan1" sheetId="1" r:id="rId1"/>
    <sheet name="Plan2" sheetId="2" r:id="rId2"/>
    <sheet name="Plan3" sheetId="3" r:id="rId3"/>
  </sheets>
  <calcPr calcId="124519"/>
</workbook>
</file>

<file path=xl/calcChain.xml><?xml version="1.0" encoding="utf-8"?>
<calcChain xmlns="http://schemas.openxmlformats.org/spreadsheetml/2006/main">
  <c r="F347" i="1"/>
  <c r="F356"/>
  <c r="F344"/>
  <c r="F342"/>
  <c r="F341"/>
  <c r="F340"/>
  <c r="F339"/>
  <c r="F334"/>
  <c r="F333"/>
  <c r="F330"/>
  <c r="F329"/>
  <c r="F327"/>
  <c r="F321"/>
  <c r="F319"/>
  <c r="F314"/>
  <c r="F302"/>
  <c r="F299"/>
  <c r="F294"/>
  <c r="F293"/>
  <c r="F291"/>
  <c r="F284"/>
  <c r="F283"/>
  <c r="F274"/>
  <c r="F272"/>
  <c r="F268"/>
  <c r="F267"/>
  <c r="F265"/>
  <c r="F263"/>
  <c r="F258"/>
  <c r="F257"/>
  <c r="F253"/>
  <c r="F249"/>
  <c r="F248"/>
  <c r="F228"/>
  <c r="F96" l="1"/>
  <c r="F95"/>
</calcChain>
</file>

<file path=xl/sharedStrings.xml><?xml version="1.0" encoding="utf-8"?>
<sst xmlns="http://schemas.openxmlformats.org/spreadsheetml/2006/main" count="1415" uniqueCount="496">
  <si>
    <t>Data</t>
  </si>
  <si>
    <t xml:space="preserve">Cidade Destino  </t>
  </si>
  <si>
    <t>Motorista</t>
  </si>
  <si>
    <t>Carro</t>
  </si>
  <si>
    <t>Objetivo</t>
  </si>
  <si>
    <t>São Paulo</t>
  </si>
  <si>
    <t>Jair Aparecido da Silva</t>
  </si>
  <si>
    <t>Palio: PXI-3954</t>
  </si>
  <si>
    <t>Ouro Branco</t>
  </si>
  <si>
    <t>Renato dos Reis Silva Pereira</t>
  </si>
  <si>
    <t xml:space="preserve">Pegout: HMN - 4663                                      </t>
  </si>
  <si>
    <t>Pouso Alegre</t>
  </si>
  <si>
    <t>Poços de Caldas</t>
  </si>
  <si>
    <t xml:space="preserve">Guaxupé </t>
  </si>
  <si>
    <t>Alfenas</t>
  </si>
  <si>
    <t xml:space="preserve">Jose Delson Salatiel </t>
  </si>
  <si>
    <t>Kombi: HMN-4757</t>
  </si>
  <si>
    <t>Varginha</t>
  </si>
  <si>
    <t xml:space="preserve">Michel Dias Souza </t>
  </si>
  <si>
    <t>Palio: OXJ-2074</t>
  </si>
  <si>
    <t>Sandero: OPQ-9653</t>
  </si>
  <si>
    <t xml:space="preserve">São Sebastião do Paraiso </t>
  </si>
  <si>
    <t>João Bastista Nogueira</t>
  </si>
  <si>
    <t>Sorocaba</t>
  </si>
  <si>
    <t>Tambaú</t>
  </si>
  <si>
    <t>Campinas</t>
  </si>
  <si>
    <t>Joao Batista Nogueira</t>
  </si>
  <si>
    <t>Ambulancia: OPQ: 9048</t>
  </si>
  <si>
    <t>Belo Horizonte</t>
  </si>
  <si>
    <t>Neuci Assis do Rosario</t>
  </si>
  <si>
    <t>Jacutinga</t>
  </si>
  <si>
    <t xml:space="preserve">Ribeirão Preto </t>
  </si>
  <si>
    <t>Doblo: QND - 6326</t>
  </si>
  <si>
    <t>Gol: QNQ - 3069</t>
  </si>
  <si>
    <t xml:space="preserve">Campinas/São Paulo </t>
  </si>
  <si>
    <t>Sandero: OPQ - 9653</t>
  </si>
  <si>
    <t>VALOR</t>
  </si>
  <si>
    <t>TOTAL</t>
  </si>
  <si>
    <t>VAN: PUJ - 7901</t>
  </si>
  <si>
    <t>Belo Horizonte/Ouro Branco</t>
  </si>
  <si>
    <t>São Paulo/ Satana Parnaíba</t>
  </si>
  <si>
    <t>Pegout: HMN - 4663</t>
  </si>
  <si>
    <t>Gol: QNQ - 3066</t>
  </si>
  <si>
    <t>Passos</t>
  </si>
  <si>
    <t xml:space="preserve">Santana do Parnaíba </t>
  </si>
  <si>
    <t>Doblo: OPQ - 9048</t>
  </si>
  <si>
    <t>Gol: QNQ -3066</t>
  </si>
  <si>
    <t>doble: OMF-4534</t>
  </si>
  <si>
    <t xml:space="preserve"> Michel Dias Souza</t>
  </si>
  <si>
    <t>Gol:QNQ - 3066</t>
  </si>
  <si>
    <t>Neuci de Assis Rosario</t>
  </si>
  <si>
    <t>Santana do Parnaíba</t>
  </si>
  <si>
    <t>Doblo: OPQ-9048</t>
  </si>
  <si>
    <t>Gol:QNQ - 3069</t>
  </si>
  <si>
    <t>Ribeirao Preto</t>
  </si>
  <si>
    <t>Ambulancia: OPQ-9048</t>
  </si>
  <si>
    <t>Jose Delson Salatiel</t>
  </si>
  <si>
    <t>Ambulancia: QND-6326</t>
  </si>
  <si>
    <t>Jau</t>
  </si>
  <si>
    <t>Renato dos Reis Silva P</t>
  </si>
  <si>
    <t>Palio: PXI - 3954</t>
  </si>
  <si>
    <t>Doblo: QND-6326</t>
  </si>
  <si>
    <t>Gol: QNQ-3066</t>
  </si>
  <si>
    <t>Jau - SP</t>
  </si>
  <si>
    <t>Michel Dias Sousa</t>
  </si>
  <si>
    <t>Dayvison Rodrigues Santos</t>
  </si>
  <si>
    <t>Barretos - SP</t>
  </si>
  <si>
    <t>Pegout: HMN - 4963</t>
  </si>
  <si>
    <t>Kombi: HMN - 4757</t>
  </si>
  <si>
    <t>Gol: QNQ: 3069</t>
  </si>
  <si>
    <t>Gol: QNQ: 30666</t>
  </si>
  <si>
    <t>Doblo: OMF-4534</t>
  </si>
  <si>
    <t>Ribeirão Preto</t>
  </si>
  <si>
    <t xml:space="preserve">Anilton de Assis Azevedo </t>
  </si>
  <si>
    <t>Jau-SP</t>
  </si>
  <si>
    <t xml:space="preserve">Levar pacientes para multirão para realização de colonoscopia na Humanas em Alfenas. </t>
  </si>
  <si>
    <t>Passos - MG</t>
  </si>
  <si>
    <t>Jaú</t>
  </si>
  <si>
    <t xml:space="preserve">Neuci Assis do Rosário </t>
  </si>
  <si>
    <t>Ambulancia: OPQ - 9048</t>
  </si>
  <si>
    <t xml:space="preserve">São Paulo </t>
  </si>
  <si>
    <t>Gol: QNQ -3069</t>
  </si>
  <si>
    <t>Ambulancia: HNM - 4963</t>
  </si>
  <si>
    <t>Campina -SP</t>
  </si>
  <si>
    <t>Campinas - SP</t>
  </si>
  <si>
    <t>Alfenas - MG</t>
  </si>
  <si>
    <t>Gol: QND - 3069</t>
  </si>
  <si>
    <t>Nei Carlos Tranche</t>
  </si>
  <si>
    <t>Gol: QND - 3066</t>
  </si>
  <si>
    <t>Anilton de Assis Azevedo</t>
  </si>
  <si>
    <t>Doblo: PUM - 5072</t>
  </si>
  <si>
    <t>Ducato: HLF - 8761</t>
  </si>
  <si>
    <t>Pegout: HMN</t>
  </si>
  <si>
    <t>Santa Cruz das Palmeiras</t>
  </si>
  <si>
    <t>Levar familiares para visita em internação no Hospital Santa Casa de Misericórdia de Passos.</t>
  </si>
  <si>
    <t>Jaú - SP</t>
  </si>
  <si>
    <t>Michel Dias Souza</t>
  </si>
  <si>
    <t>João Batista Nogueira</t>
  </si>
  <si>
    <t>Sandero: OPQ - 5934</t>
  </si>
  <si>
    <t>São Paulo -SP</t>
  </si>
  <si>
    <t xml:space="preserve">São Sebastião do Paraíso </t>
  </si>
  <si>
    <t>Ducato: PUJ - 7109</t>
  </si>
  <si>
    <t xml:space="preserve">Belo Horizonte </t>
  </si>
  <si>
    <t>Passos - mg</t>
  </si>
  <si>
    <t>São Paulo/Santana do Parnaíba</t>
  </si>
  <si>
    <t>Levar paciente para consulta médica no Hospital do Rim.</t>
  </si>
  <si>
    <t xml:space="preserve">Levar paciente para entrevista de clinica psiquiátrica.  </t>
  </si>
  <si>
    <t>Levar paciente no Hospital das Clinicas Samuel Libânio para consulta médica.</t>
  </si>
  <si>
    <t>Levar paciente para consulta médica pré-anestésica na UNIMED.</t>
  </si>
  <si>
    <t>Levar paciente para consulta médica no Hospital Barone clinica de Neurológica</t>
  </si>
  <si>
    <t>Levar paciente para sessão de Hemodiálise na Santa Casa de Alfenas</t>
  </si>
  <si>
    <t>Levar para visita para visita do filho internato na UTI Alzira Velano.</t>
  </si>
  <si>
    <t>levar paciente no Consultorio Médico Varginha Rua Venezuela, 21</t>
  </si>
  <si>
    <t>Levar paciente na clinica Clinoftalmo Laser para consulta.</t>
  </si>
  <si>
    <t xml:space="preserve">Buscar paciente no Hospital Gedor Silveira, recebeu alta hospitalar.     </t>
  </si>
  <si>
    <t xml:space="preserve">Levar paciente para consulta no Banco de Olhos de Sorocaba BOS. </t>
  </si>
  <si>
    <t>Levar família para visitar o filho internato clinica de recuperação Anjos da Rua.</t>
  </si>
  <si>
    <t>Levar paciente para realização de exame Toxicológico no IBELAB.</t>
  </si>
  <si>
    <t xml:space="preserve">Levar paciente para consulta médica pós-transplante no hospital HRIM.  </t>
  </si>
  <si>
    <t xml:space="preserve">Levar paciente para ressonância magnética  no Boldrini. </t>
  </si>
  <si>
    <t>Levar paciente no Hospital das Clínicas F.M.U.S.P.</t>
  </si>
  <si>
    <t>Levar paciente no Hospital da Baleia para tratamento Cirurgico de Sindactilia.</t>
  </si>
  <si>
    <t xml:space="preserve">Levar paciente no Hospital das Clinicas Samuel Libanio para coleta de sangue. </t>
  </si>
  <si>
    <t>Levar paciente no Instituto Donato para consulta de oftalmológica .</t>
  </si>
  <si>
    <t>Levar paciente pericia no INSS.</t>
  </si>
  <si>
    <t>Objetivo da Viagem: Levar paciente para implantação de fistula, na Santa de Casa de Alfenas.</t>
  </si>
  <si>
    <t xml:space="preserve">Levar para sessão de hemodiálise, Santa Casa de Alfenas. </t>
  </si>
  <si>
    <t>Levar paciente para retorno em consulta pós-cirúrgico.</t>
  </si>
  <si>
    <t>Levar paciente, para consulta oftalmológica no Hospital das Clinicas da UFMG.</t>
  </si>
  <si>
    <t>Levar paciente  para consulta pós-cirúrgica. Na clinica Carlos Grossi de Oftalmologia.</t>
  </si>
  <si>
    <t xml:space="preserve">Levar paciente para consulta em ambulatório de Imunodeficiência, no Hospital das Clinicas FMRP-USP. </t>
  </si>
  <si>
    <t xml:space="preserve">Levar paciente para consulta médica na UNICAMP. </t>
  </si>
  <si>
    <t xml:space="preserve">Levar paciente para consulta médica no Hospital das Clinicas Samuel Libánio. </t>
  </si>
  <si>
    <t>Levar paciente para consulta Médica Dra. Marcella Rodrigues Costa CRM: 61831.</t>
  </si>
  <si>
    <t>Levar paciente  para consulta em Psiquiatria.</t>
  </si>
  <si>
    <t>Levar paciente para pericia médica no Tribunal de Justiça do Estado TJE-PC</t>
  </si>
  <si>
    <t xml:space="preserve">Buscar paciente teve alta médica no Hospital Psiquiátrico. </t>
  </si>
  <si>
    <t xml:space="preserve">Levar paciente para realização de exames para transplante e buscar alta de Gilberto Maciel no Hospital das Clinicas. </t>
  </si>
  <si>
    <t>Levar paciente para consulta médica Neurologista.</t>
  </si>
  <si>
    <t xml:space="preserve">Levar paciente para Cirurgia de Catarata na Clinoftalmo. </t>
  </si>
  <si>
    <t xml:space="preserve">Levar paciente  para consulta médica, Dra. Mariana Siqueira Vieira. </t>
  </si>
  <si>
    <t>Levar paciente para consulta médica Neurologia.</t>
  </si>
  <si>
    <t>Levar paciente no Hospital da Baleia para consulta médica pós operação.</t>
  </si>
  <si>
    <t>Levar paciente no Centro de Endoscopia na Santa Casa de Alfenas para realização de endoscopia.</t>
  </si>
  <si>
    <t>Levar paciente no centro de Endoscopia na Santa Casa de Alfenas para realização de endoscopia.</t>
  </si>
  <si>
    <t>Levar paciente para retorno em consulta médica pós-cirúrgico, Hospital das Clinicas da UFMG.</t>
  </si>
  <si>
    <t xml:space="preserve">Levar paciente para consulta em oftalmologia no CISMARPA. </t>
  </si>
  <si>
    <t xml:space="preserve">Levar paciente para exames Oftalmológicos, Instituto Donato. </t>
  </si>
  <si>
    <t>Objetivo da Viagem: Levar paciente no Hospital da Baleia para consulta pós Cirurgico, para internação de clinica de dependente químico Clinica Bom Pastor em Ouro Branco.</t>
  </si>
  <si>
    <t xml:space="preserve">Levar paciente para consulta pós Transplante no Hospital Hrim, e paciente C. na Afip para realização de exames. </t>
  </si>
  <si>
    <t>Levar paciente no Hospital Boldrini.</t>
  </si>
  <si>
    <t>: Levar paciente no Instituto Donato Oftalmologia para consulta Oftalmológica.</t>
  </si>
  <si>
    <t>Levar paciente na Policlínica de Passos para acompanhamento de cardiopatia.</t>
  </si>
  <si>
    <t xml:space="preserve">Levar paciente para consulta médica no Hospital de Santana do Parnaíba.  </t>
  </si>
  <si>
    <t xml:space="preserve">Levar paciente em consulta médica acompanhando pela no Hospital Boldrini. </t>
  </si>
  <si>
    <t xml:space="preserve">Levar paciente no Hospital São Geraldo para acompanhamento pós-cirúrgico. </t>
  </si>
  <si>
    <t>Levar paciente para sessão de hemodiálise Santa Casa de Alfenas</t>
  </si>
  <si>
    <t>Levar paciente evar paciente AADV-PC para atendimento de reabilitação, e S. para pericia Médica no INSS.</t>
  </si>
  <si>
    <t>Levar paciente para consulta médica com Dr Carlos Grossi Jr. CRM-MG 39491</t>
  </si>
  <si>
    <t>Levar paciente  para realização de exames Hospital Poços de Caldas.</t>
  </si>
  <si>
    <t>Levar paciente para consulta e tratamento médico reumatologia.</t>
  </si>
  <si>
    <t>Levar paciente no Hospital das Clínicas Samuel Libânio, para consulta médica.</t>
  </si>
  <si>
    <t xml:space="preserve">Levar paciente  para consulta Ortopedia/Traumatologia no Hospital da Baleia. </t>
  </si>
  <si>
    <t>Levar paciente para consulta médica na Unidade Campus do HCRP em Ribeirão Preto - SP.</t>
  </si>
  <si>
    <t>Levar paciente para consulta médica no IOP Instituto de Oncologia Pediátrica.</t>
  </si>
  <si>
    <t>Levar paciente  no Hospital da Mulher para Consulta Médica.</t>
  </si>
  <si>
    <t>Levar paciente para sessão de Hemodiálise na Santa Casa de Alfenas.</t>
  </si>
  <si>
    <t>Levar paciente no Hospital Amaral Carvalho para consulta de avaliação para Transplante de Células Progenitoras Hematopoiéticas.</t>
  </si>
  <si>
    <t xml:space="preserve">Levar paciente  no NUPAD para realização de exames. </t>
  </si>
  <si>
    <t>Levar paciente para pericia médica de INSS.</t>
  </si>
  <si>
    <t>Levar paciente para consulta Ortopedia no Hospital das Clinicas em Ribeirão Preto.</t>
  </si>
  <si>
    <t>Levar paciente para visitar neto internado no Hospital Santa Casa de Passos.</t>
  </si>
  <si>
    <t xml:space="preserve">Levar paciente no Ambulatório de Transplante de Medula Óssea do Hospital Amaral Carvalho. </t>
  </si>
  <si>
    <t>Levar paciente para comparecer no Consultório Neuropediatra dr. Walter Luiz Magalhães Fernandes consulta médica.</t>
  </si>
  <si>
    <t>Levar paciente no Hospita Hrim em São Paulo para realização de Exames e consulta pós-transplante</t>
  </si>
  <si>
    <t>Levar paciente no Hospital das Clinicas para consulta médica, e L. para consulta no Hospital das Clinicas em Ribeirão Preto – SP.</t>
  </si>
  <si>
    <t>Levar paciente para consulta oftalmológica Clinica Clinoftalmo.</t>
  </si>
  <si>
    <t>Levar paciente para realização de exames radiologia no Hospital de Barretos – SP.</t>
  </si>
  <si>
    <t>Levar paciente para realização de Hemodiálise na Santa Casa de Alfenas.</t>
  </si>
  <si>
    <t>Levar paciente Ambulatorio da Santa Casa para consulta medica.</t>
  </si>
  <si>
    <t>Levar para visita familiar no pediatria no hospital do Câncer de Passos</t>
  </si>
  <si>
    <t>Levar paciente para pericia médica no INSS.</t>
  </si>
  <si>
    <t>Levar paciente para consulta oftalmologia no CISMARPA em Poços de Caldas.</t>
  </si>
  <si>
    <t>Levar paciente para consulta internação no Fundação Gedor Silveira.</t>
  </si>
  <si>
    <t>Levar paciente na UNICAMP para realização de exames.</t>
  </si>
  <si>
    <t xml:space="preserve">Levar paciente para realização de exames no Hospital de Barretos. </t>
  </si>
  <si>
    <t xml:space="preserve">Levar paciente para consulta médica na UNIFESP. </t>
  </si>
  <si>
    <t xml:space="preserve">Levar paciente, compareceu no Ambulatório de Transplante de Medula Ossea no Hospital Amaral Carvalho para realização de exames e consulta pré TMO. </t>
  </si>
  <si>
    <t xml:space="preserve"> Levar  para fazer visita para W. que está internado na clinica psiquiátrica Bom Pastor em Ouro Branco.</t>
  </si>
  <si>
    <t>Levar paciente, para consulta médica no Hospital FMRP – USP de Ribeirão Preto.</t>
  </si>
  <si>
    <t>Levar paciente internato Hospital Amaral Carvalho.</t>
  </si>
  <si>
    <t>Levar Paciente para sessão de hemodiálise na Santa Casa de Alfenas.</t>
  </si>
  <si>
    <t>Levar paciente no Hospital de Passos para Avaliação oncológica.</t>
  </si>
  <si>
    <t xml:space="preserve">Objetivo da Viagem: Levar controle interno para o curso de Gestão de Controle Interno Municipal. </t>
  </si>
  <si>
    <t>Levar controle interno para o curso de Gestão de Controle Interno Municipal.</t>
  </si>
  <si>
    <t>Levar paciente para o Instuto Donato para consulta oftalmológica.</t>
  </si>
  <si>
    <t>Buscar paciente que esteve no setor de Transplante de Medula Óssea para doação no Hospital Amaral Carvalho de Jaú/SP.</t>
  </si>
  <si>
    <t>Levar Paciente para busca de Medicamento, e para marcação de consulta no Hospital do Rim.</t>
  </si>
  <si>
    <t>Levar Paciente para consulta médica no Hospital da Clínicas da Faculdade de Medicina de Ribeirão Preto.</t>
  </si>
  <si>
    <t>Levar paciente para cirurgia no olho esquerdo oftalmologia, Dr Marcos Guilherme Silva.</t>
  </si>
  <si>
    <t>Levar paciente  no Hospital Felicio Rocho para Transplante Renal.</t>
  </si>
  <si>
    <t xml:space="preserve">Levar paciente para coleta de exames laboratoriais no Hospital de São Paulo </t>
  </si>
  <si>
    <t>Levar paciente para realização de exames no Radiologia Hospital da Mulher UNICAMP.</t>
  </si>
  <si>
    <t>Levar paciente no Hospital da Maternidade Celso Pierro para coleta de exames</t>
  </si>
  <si>
    <t xml:space="preserve">Levar paciente para consulta médica no Hospital Regional do Câncer </t>
  </si>
  <si>
    <t>Levar paciente para consulta médica no Hospital Regional do Câncer</t>
  </si>
  <si>
    <t>Levar paciente para sessão de hemodiálise na Santa Casa de Alfenas.</t>
  </si>
  <si>
    <t xml:space="preserve">Levar paciente consulta médica no Hospital FMR-USP.  </t>
  </si>
  <si>
    <t>Levar paciente para consulta no CISMARPA em Poços de Caldas.</t>
  </si>
  <si>
    <t>Levar paciente para consulta médica no Hospital Amaral Carvalho de Jaú/SP</t>
  </si>
  <si>
    <t xml:space="preserve">Levar paciente , consulta médica no Hospital FMR-USP.  </t>
  </si>
  <si>
    <t>Buscar C. no Hospital Amaral Carvalho de Jaú na qualidade acompanhante do paciente D.</t>
  </si>
  <si>
    <t>Buscar Paciente teve alta no  HRC (Hospital Regional do Câncer).</t>
  </si>
  <si>
    <t xml:space="preserve">Levar paciente para consulta pós-transplante no Hospital HRIM. </t>
  </si>
  <si>
    <t>Levar pacientes J. e C. para pericia no INSS.</t>
  </si>
  <si>
    <t xml:space="preserve">Levar Paciente para sessão de hemodiálise na Santa Casa de Alfenas </t>
  </si>
  <si>
    <t>Levar Paciente para sessão de quimioterapia na Oncologia Santa Casa de Passos.</t>
  </si>
  <si>
    <t>Levar diretor APAE para entrega de documentos na Secretária de Saúde do Estado.</t>
  </si>
  <si>
    <t>Levar acompanhada do filho para consulta médica na Santa de Casa de BH.</t>
  </si>
  <si>
    <t>Levar paciente no Hospital de São Paulo UNIFESP para consulta médica.</t>
  </si>
  <si>
    <t xml:space="preserve">Levar paciente para consulta no CISMARP. </t>
  </si>
  <si>
    <t>Levar paciente  no Hospital do Câncer HC para consulta.</t>
  </si>
  <si>
    <t>Levar paciente para consulta médica.</t>
  </si>
  <si>
    <t>Levar paciente na Oncologia da UNICAMP para consulta médica.</t>
  </si>
  <si>
    <t>Levar paciente para consulta médica no Hospital SOBRAPAR.</t>
  </si>
  <si>
    <t>Levar paciente para consulta médica com Dr. Water Luiz Magalhães Fernandes.</t>
  </si>
  <si>
    <t>Buscar C., que estava de acompanhante de Diego.</t>
  </si>
  <si>
    <t xml:space="preserve">Levar paciente para realização de exames na Santa Casa de Misericórdia de Passos. </t>
  </si>
  <si>
    <t>Levar paciente em Poços de Caldas para reabilitação visual.</t>
  </si>
  <si>
    <t>Levar paciente para retirar medicação na Farmácia de Medicamentos Especializados Vila Mariana.</t>
  </si>
  <si>
    <t>Levar paciente  no Hospital do Câncer de Passos.</t>
  </si>
  <si>
    <t>Levar paciente para consulta no Hospital do Câncer de Passos – MG.</t>
  </si>
  <si>
    <t>Levar Paciente no Hospital Gedor Silveira para visita.</t>
  </si>
  <si>
    <t>Levar Paciente  no Hospital do Câncer de Passos.</t>
  </si>
  <si>
    <t>Levar paciente que teve alta no  HRC (Hospital Regional do Câncer).</t>
  </si>
  <si>
    <t>Levar paciente no Instituto Donato para procedimento cirúrgico.</t>
  </si>
  <si>
    <t>Levar paciente  para internação ortopedia pré – operação;</t>
  </si>
  <si>
    <t>Levar paciente para consulta médica no Hospital FMRP-USP.</t>
  </si>
  <si>
    <t>Levar paciente para atendimento de reabilitação na AADV-PC.</t>
  </si>
  <si>
    <t xml:space="preserve">Levar paciente para consulta oftalmológica no Instituto Donato. </t>
  </si>
  <si>
    <t xml:space="preserve">Levar paciente para internação no Hospital Gedor de Oliveira Silveira. </t>
  </si>
  <si>
    <t>Levar paciente para procedimento Pré-anestésico.</t>
  </si>
  <si>
    <t>Levar paciente para consulta médica no Hospital da UNICAMP.</t>
  </si>
  <si>
    <t>Levar paciente para consulta médica na Santa Casa de Misericórdia de Passos.</t>
  </si>
  <si>
    <t xml:space="preserve">Levar paciente para consulta médica no Hospital HCRP. </t>
  </si>
  <si>
    <t>Levar paciente para consulta médica no Hospital HRIM.</t>
  </si>
  <si>
    <t>Levar paciente na Santa de Casa de Passos para consulta médica.</t>
  </si>
  <si>
    <t>Levar paciente no Hospital do Câncer em Passos – MG.</t>
  </si>
  <si>
    <t xml:space="preserve">Levar paciente para consulta médica no Hospital das Clinicas. </t>
  </si>
  <si>
    <t xml:space="preserve">Levar paciente para consulta médica na UMICAMP. </t>
  </si>
  <si>
    <t xml:space="preserve">Gol: QNQ - 3069 </t>
  </si>
  <si>
    <t>Doblo: OMF - 4534</t>
  </si>
  <si>
    <t>Levar alunos da APAE para consulta médica Neurologista em Poços de Caldas.</t>
  </si>
  <si>
    <t>Ambulancia : OPQ - 9048</t>
  </si>
  <si>
    <t xml:space="preserve">Levar paciente para consulta oftalmologista no CISMARPA. </t>
  </si>
  <si>
    <t>Buscar C. no Ambulatório de Transplante de Medula Óssea, acompanhante de D.A.M.M.</t>
  </si>
  <si>
    <t>Levar paciente para consulta médica com Dr. Walter L. M. Fernandes.</t>
  </si>
  <si>
    <t>Levar paciente para consulta no Hospital do Câncer em Passos.</t>
  </si>
  <si>
    <t xml:space="preserve">Levar paciente para consulta médica no Hospital do Câncer em Passos. </t>
  </si>
  <si>
    <t>Levar paciente para consulta médica medica no INED.</t>
  </si>
  <si>
    <t>Levar C. no Ambulatório de Transplante de Medula Óssea, acompanhante de D.A.M.M</t>
  </si>
  <si>
    <t xml:space="preserve">Levar paciente para consulta médica no Hospital FMRP-USP em Ribeirão Preto. </t>
  </si>
  <si>
    <t>Buscar paciente na Fundação Gedor onde teve alta hospitalar.</t>
  </si>
  <si>
    <t>Levar paciente para consulta ambulatorial e G. para consulta médica no Hospital Regional do Câncer em Passos – MG.</t>
  </si>
  <si>
    <t>Passos – MG</t>
  </si>
  <si>
    <t>Ribeirão Preto - SP</t>
  </si>
  <si>
    <t>Poços de Caldas - MG</t>
  </si>
  <si>
    <t>Pouso Alegre - MG</t>
  </si>
  <si>
    <t>São Paulo/Santana Parnaíba</t>
  </si>
  <si>
    <t>Alfenas / Poços de Caldas</t>
  </si>
  <si>
    <t>Campinas - SP/São Paulo</t>
  </si>
  <si>
    <t>Gol: QNQ-3069</t>
  </si>
  <si>
    <t xml:space="preserve">Peugeot: HMN-4963 </t>
  </si>
  <si>
    <t>Dlobo: QND - 6326</t>
  </si>
  <si>
    <t>Ambulância: OPQ: 9048</t>
  </si>
  <si>
    <t>Levar paciente para sessão de radioterapia no Hospital do Câncer de Passos.</t>
  </si>
  <si>
    <t>Levar paciente para realização de exames no Hospital da UNICAMP.</t>
  </si>
  <si>
    <t>Levar paciente teve alta no  HRC (Hospital Regional do Câncer).</t>
  </si>
  <si>
    <t>Buscar C. no setor de transplante de medula óssea do Hospital Amaral Carvalho, onde esteve na função de acompanhante de D.</t>
  </si>
  <si>
    <t xml:space="preserve">Levar C. no setor de transplante de medula óssea do Hospital Amaral Carvalho, onde esteve na função de acompanhante de D., no tratamento ambulatorial pós TMO. </t>
  </si>
  <si>
    <t xml:space="preserve">Levar paciente para sessão se quimioterapia, na Santa Casa de Misericórdia de Passos. </t>
  </si>
  <si>
    <t>Levar paciente para consulta médica, no Hospital das Clínicas da Faculdade de Medicina de Ribeirão Preto.</t>
  </si>
  <si>
    <t>Levar paciente Lucas para retorno médico no HC de Ribeirão Preto – SP.</t>
  </si>
  <si>
    <t>Levar paciente Everton para realização de exames no HC de Ribeirão Preto – SP.</t>
  </si>
  <si>
    <t>Levar paciente para sessão de radioterapia na Santa Casa de Alfenas.</t>
  </si>
  <si>
    <t xml:space="preserve">Levar paciente para sessão de hemodiálise na Santa Casa de Alfenas. </t>
  </si>
  <si>
    <t>Levar paciente para retorno de consulta pós-cirúrgico, no Hospital das Clínicas de Ribeirão Preto - SP.</t>
  </si>
  <si>
    <t xml:space="preserve">Levar paciente para consulta Oftalmológica, na Clinoftalmo Laser.  </t>
  </si>
  <si>
    <t xml:space="preserve">Levar paciente, para cirurgia com urgência  de Transplante no Hospital Samuel Libânio. </t>
  </si>
  <si>
    <t>Levar paciente para exame oftalmológico e L.para consulta oftalmológica no Instituto Donato.</t>
  </si>
  <si>
    <t>Buscar paciente que recebeu alta na Santa Casa de Misericórdia de Passos.</t>
  </si>
  <si>
    <t>Levar paciente D. no setor de Transplante de Medula Óssea do Hospital Amaral Carvalho de Jaú para realização de exames e consultas pós TMO.</t>
  </si>
  <si>
    <t>Levar paciente para consulta médica no Hospital de São Paulo e tratamento Reumatologia em Santana do Parnaíba.</t>
  </si>
  <si>
    <t>Pegar Paciente na Santa Casa de Alfenas  e leva - lá ao Hospital Santa Lucia em Poços de Caldas para colocação de Marca - Passo.</t>
  </si>
  <si>
    <t>Levar paciente D. no Hospital Amaral Carvalho de Jaú para consulta médica.</t>
  </si>
  <si>
    <t>Levar paciente para realização de exames no Hospital de São Paulo e tratamento Reumatologia em Santana do Parnaíba.</t>
  </si>
  <si>
    <t xml:space="preserve">Levar paciente para consulta médica no Hospital das Clínicas da UFMG. </t>
  </si>
  <si>
    <t xml:space="preserve">Levar paciente para consulta médica no Hospital HRIM e J. para consulta médica no Hospital da UNICAMP.  </t>
  </si>
  <si>
    <t xml:space="preserve">Levar paciente C., para tratamento médico Neurologia no Hospital das Clínicas em Santana do Parnaíba.  </t>
  </si>
  <si>
    <t>Doblo: QND -6326</t>
  </si>
  <si>
    <t>Ambulancia</t>
  </si>
  <si>
    <t>Belo Horizonte - MG</t>
  </si>
  <si>
    <t>Gol: QNQ - 3954</t>
  </si>
  <si>
    <t xml:space="preserve">Marcionei dos Reis </t>
  </si>
  <si>
    <t>São Sebastião do Paraíso - MG</t>
  </si>
  <si>
    <t xml:space="preserve">Amilton Assis Azevedo </t>
  </si>
  <si>
    <t xml:space="preserve">Neuci Assis do Rosario </t>
  </si>
  <si>
    <t>Varginha - MG</t>
  </si>
  <si>
    <t>Itajuba - MG</t>
  </si>
  <si>
    <t>Sandero: OPQ: 9653</t>
  </si>
  <si>
    <t>São Paulo - SP</t>
  </si>
  <si>
    <t>Levar para consulta médica na Santa Casa de Passos.</t>
  </si>
  <si>
    <t xml:space="preserve">Levar paciente para consulta médica na Santa Casa Misericórdia de Passos. </t>
  </si>
  <si>
    <t xml:space="preserve">Levar paciente para consulta médica na Santa Casa de Belo Horizonte. </t>
  </si>
  <si>
    <t>Levar paciente compareceu no Ambulatório de Transplante de Medula Ossea no Hospital Amaral Carvalho para realização de exames e consulta pré TMO.</t>
  </si>
  <si>
    <t xml:space="preserve">Levar paciente  para consulta médica na Santa Casa de Belo Horizonte. </t>
  </si>
  <si>
    <t>Levar paciente para internação psiquiátrica no Hospital Gedor Siveira.</t>
  </si>
  <si>
    <t xml:space="preserve">Levar paciente para consulta médica pós-transplante no Hospital Samuel Libânio.  </t>
  </si>
  <si>
    <t xml:space="preserve">Levar Paciente para sessão de radioterapia na Santa Casa de Alfenas. </t>
  </si>
  <si>
    <t xml:space="preserve">Levar Paciente para realização de consulta médica Dr. Lucas Gabriel Ribeiro. </t>
  </si>
  <si>
    <t xml:space="preserve">Levar paciente no Ambulatório São Vicente Pediatria, consulta endocrinológica. </t>
  </si>
  <si>
    <t>Levar Paciente para consulta médica no Hospital Boldrini.</t>
  </si>
  <si>
    <t>Levar Paciente para consulta médica, no Hospital BIOCOR.</t>
  </si>
  <si>
    <t xml:space="preserve">Levar Paciente para consulta oftalmológica no Instituto Donato. </t>
  </si>
  <si>
    <t>Levar paciente para coleta de exames no Hospital Samuel Libânio.</t>
  </si>
  <si>
    <t xml:space="preserve">Levar paciente para consulta médica com Dr. Walter Luiz Magalhães Fernandes. </t>
  </si>
  <si>
    <t>Levar paciente para internação Hospitalar no Hospital das Clinicas Samuel Libanio.</t>
  </si>
  <si>
    <t>Levar paciente para consulta médica no Centro Reumatologia.</t>
  </si>
  <si>
    <t>Levar paciente para consulta médica no Hospital das Clínicas FMRP - USP.</t>
  </si>
  <si>
    <t xml:space="preserve">Levar Paciente para consulta médica e internação na Santa Casa de Belo Horizonte. </t>
  </si>
  <si>
    <t xml:space="preserve">Levar paciente para consulta médica no Hospital São Paulo. </t>
  </si>
  <si>
    <t xml:space="preserve">Levar paciente para consulta médica no Hospital Sarah/BH. </t>
  </si>
  <si>
    <t>Levar Paciente no Hospital das Clinicas Samuel Libânio para consulta médica.</t>
  </si>
  <si>
    <t>Buscar paciente recebeu alta de internação na Santa Casa de Belo Horizonte.</t>
  </si>
  <si>
    <t>Buscar paciente para Consulta médica no Hospital das Clinícas da UNICAMP.</t>
  </si>
  <si>
    <t>Levar paciente para realização de exames no Hospital das Clínicas da UNICAMP.</t>
  </si>
  <si>
    <t>Campinas/Cotia</t>
  </si>
  <si>
    <t xml:space="preserve">Joao Batista Nogueira </t>
  </si>
  <si>
    <t>Poços de Caldas / Pouso Alegre</t>
  </si>
  <si>
    <t>Poços de Caldas MG</t>
  </si>
  <si>
    <t>São Sebastião do Paraíso – MG</t>
  </si>
  <si>
    <t xml:space="preserve">Amilton de Assis Azevedo </t>
  </si>
  <si>
    <t>Guaxupé - MG</t>
  </si>
  <si>
    <t>Ambulancia: HMN - 4963</t>
  </si>
  <si>
    <t>Peugeot: HMN - 4963</t>
  </si>
  <si>
    <t>Levar funcionária Mirian Cristina Figueiredo para reunião na Secretaria de Educação de Guaxupé - MG.</t>
  </si>
  <si>
    <t>Buscar paciente I.R.V no Hospital das Clinicas Samuel Libanio, onde recebeu alta hospitalar.</t>
  </si>
  <si>
    <t>Buscar paciente L.C.C para realização de Hemodiálise na Santa Casa de Alfenas – MG.</t>
  </si>
  <si>
    <t>Levar paciente R.F para consulta médica no Hospital Hrim.</t>
  </si>
  <si>
    <t>Levar paciente M.D.S para consulta médica no Hospital das Clínicas Samuel Libânio.</t>
  </si>
  <si>
    <t>Levar paciente M.A.L para coleta de exames na UNICAMP e buscar Claudia Beatriz Simão em Cotia – SP.</t>
  </si>
  <si>
    <t>Levar paciente S.S.B para coleta de exames no Hospital Clinico Samuel Libanio.</t>
  </si>
  <si>
    <t xml:space="preserve">Levar paciente I.R.V para consulta médica no Hospital das Clinicas Samuel Libanio. </t>
  </si>
  <si>
    <t>Levar paciente D.A.M.M no setor de Transplante de Medula Óssea do Hospital Amaral Carvalho, para realização de exames.</t>
  </si>
  <si>
    <t xml:space="preserve">Levar L.A.L, com mandado de intimação  na Delegacia de Policia Federal em Varginha – MG, e profissionais do Hospital pra realização de treinamento no SAMU de Varginha. </t>
  </si>
  <si>
    <t>Levar Paciente J.L.V. C para consulta médica com dr Walter Luiz Magalhães Fernandes.</t>
  </si>
  <si>
    <t>Buscar paciente G.S onde Teve alta no Hospital do Cancêr de Passos – MG.</t>
  </si>
  <si>
    <t xml:space="preserve">Levar paciente B.R.P o para consulta oftalmológica no Instituto Donato e Buscar paciente I.R.V que recebeu alta o Hospital Samuel Libânio. </t>
  </si>
  <si>
    <t>Levar paciente C.C.V. para pericia médica no INSS de Poços de Caldas e A.A.F no Instituto DONATO para retorno em consulta médica</t>
  </si>
  <si>
    <t xml:space="preserve">Levar paciente D.S.O para reabilitação visual e pedagógica na AADV – PC. </t>
  </si>
  <si>
    <t>Levar paciente L.C.C para sessão se hemodiálise na Santa Casa de Alfenas.</t>
  </si>
  <si>
    <t>Levar paciente I. R. V. para coleta de exames no Hospital das Clínicas Samuel Libânio.</t>
  </si>
  <si>
    <t>Levar paciente M.A.L para realização de exames na Cidade Universitária de Campinas UNICAMP.</t>
  </si>
  <si>
    <t>Levar paciente L.J.M para consulta médica.</t>
  </si>
  <si>
    <t>Levar paciente M.L.C para consulta oftalmológica no Instituto Donato.</t>
  </si>
  <si>
    <t>Levar paciente J.M.A.F para consulta médica no Hospital BOLDRINI.</t>
  </si>
  <si>
    <t xml:space="preserve">Levar paciente J.M.A.F para realização de exames no Hospital BOLDRINI. </t>
  </si>
  <si>
    <t>Buscar paciente F.L.S onde recebeu alta no Instituto Biocor em Belo Horizonte</t>
  </si>
  <si>
    <t>Levar paciente G.S.R para sessão de quimioterapia na Santa Casa de Misericórdia de Passos.</t>
  </si>
  <si>
    <t>Levar paciente L.C.C para sessão de Hemodiálise na Santa Casa de Alfenas - MG.</t>
  </si>
  <si>
    <t xml:space="preserve">Levar paciente L.C.C para sessão de hemodiálise na Santa Casa de Alfenas </t>
  </si>
  <si>
    <t>Levar paciente R.N.M, para internação no Hospital Gedor Silveira.</t>
  </si>
  <si>
    <t xml:space="preserve">Levar paciente J.M.D para consulta médica no Hospital Boldrini. </t>
  </si>
  <si>
    <t>Levar paciente C.H.G para retorno em consulta ortopedia no Alzira Velano.</t>
  </si>
  <si>
    <t>Levar paciente I. para consulta médica com Dr Walter Luiz Magalhães Fernandes.</t>
  </si>
  <si>
    <t>Levar paciente G.A.R para consulta médica no HRC – Santa Casa de Passos.</t>
  </si>
  <si>
    <t xml:space="preserve">Levar paciente A.L.B.F para consulta médica pré-operatória no CEM Santa Casa de BH. </t>
  </si>
  <si>
    <t>Levar paciente G.A.R sessão de quimioterapia na Santa Casa de Misericórdia de Passos.</t>
  </si>
  <si>
    <t>Levar paciente I.R.V para consulta médica, realização de exames e internação no   Hospital Samuel Libânio em Pouso Alegre.</t>
  </si>
  <si>
    <t>Levar paciente D.S.O para atendimento na AADV-PC.</t>
  </si>
  <si>
    <t>Levar paciente R.F para consulta médica no Hospital HRIM - SP.</t>
  </si>
  <si>
    <t>Levar paciente L.R.G para internação hospitalar no Hospital Gedor Silveira.</t>
  </si>
  <si>
    <t>Amilton de Assis Azevedo</t>
  </si>
  <si>
    <t xml:space="preserve">Jaú -SP </t>
  </si>
  <si>
    <t>Joao Batatista Nogueira</t>
  </si>
  <si>
    <t>Jacutinga - MG</t>
  </si>
  <si>
    <t>Marcionei dos Reis</t>
  </si>
  <si>
    <t xml:space="preserve">Nei Carlos Tranche </t>
  </si>
  <si>
    <t>São Paulo/Campinas -SP</t>
  </si>
  <si>
    <t>São Paulo/Santana Parnaíba - SP</t>
  </si>
  <si>
    <t xml:space="preserve">Sorocaba - SP </t>
  </si>
  <si>
    <t>Levar paciente G.A.R realização de exames na Santa Casa de Misericórdia de Passos.</t>
  </si>
  <si>
    <t>Levar paciente W.M.S.D para consulta médica, no Instituto SALUS de Poços de Caldas.</t>
  </si>
  <si>
    <t xml:space="preserve">Levar paciente D.A.M.M, no setor de Transplante de Medula Óssea do Hospital Amaral Carvalho de Jaú para realização de exames. </t>
  </si>
  <si>
    <t>Levar paciente F.L.S para consulta médica.</t>
  </si>
  <si>
    <t>Levar paciente G.A.R para realização de quimioterapia na Santa Casa de Misericórdia de Passos.</t>
  </si>
  <si>
    <t>Levar paciente G.A.R para realização de quimioterapia e consulta na Santa Casa de Misericórdia de Passos.</t>
  </si>
  <si>
    <t>Levar paciente L.C.C para sessão de hemodiálise na Santa Casa de Alfenas.</t>
  </si>
  <si>
    <t>Levar paciente C.D.F para consulta médica oftalmológica Clinica Carlos Grossi.</t>
  </si>
  <si>
    <t>Levar paciente S.M.M para consulta médica na Santa Casa de Poços de Caldas.</t>
  </si>
  <si>
    <t>Levar paciente B.G.S para consulta médica no Hospital Regional de Câncer em Passos.</t>
  </si>
  <si>
    <t xml:space="preserve">Levar  paciente G.A.R para consulta medica na Santa Casa de Misericórdia de Passos – MG. </t>
  </si>
  <si>
    <t>Levar paciente A.C.C.F para consulta oncologia e internação no Hospital MaterDei.</t>
  </si>
  <si>
    <t>Levar paciente C.A.S para consulta médica no Hospital Santa Lucia.</t>
  </si>
  <si>
    <t>Levar paciente S.A.P para consulta psiquiatria no Consultório Dr. Jose Antonio de Campos Simão.</t>
  </si>
  <si>
    <t xml:space="preserve">Levar  paciente M.F no Instituto Donato para consulta oftalmológica. </t>
  </si>
  <si>
    <t>Levar paciente E.G.P.P para consulta médica no Hospital as Clínicas da Faculdade de Medicina FMRP-USP</t>
  </si>
  <si>
    <t>Buscar paciente G.A.R onde recebeu Alta na Santa Casa de Misecordia de Passos-MG .</t>
  </si>
  <si>
    <t>Levar paciente P.S.O para consulta oftalmológica no CISMARPA em Poços de Caldas – MG.</t>
  </si>
  <si>
    <t xml:space="preserve">Levar paciente J.M.A.F para consulta médica no Centro Infantil Boldrini. </t>
  </si>
  <si>
    <t xml:space="preserve">Levar paciente M.H.A.P no consultório do Dr Walter Luiz M. Fernandes para retorno. </t>
  </si>
  <si>
    <t>Buscar paciente A.C.C onde recebeu alta no Hospital MaterDei.</t>
  </si>
  <si>
    <t>Buscar paciente C.B.S.R onde recebeu alta em Santana do Parnaíba e buscar cartão de isenção de pedágio em São Paulo na ARTESP – SP.</t>
  </si>
  <si>
    <t xml:space="preserve">Levar paciente D.A.M.M para realização de exames no setor de Transplante de Medula Óssea do Hospital Amaral Carvalho de Jaú - SP. </t>
  </si>
  <si>
    <t>Levar  paciente G.A.R para sessão de hemodiálise na Santa Casa de Passos – MG.</t>
  </si>
  <si>
    <t>Levar paciente G.A.R no Hospital Regional do Câncer para sessão de quimioterapia.</t>
  </si>
  <si>
    <t>Levar paciente L.R.F, para consulta médica Dr Martius A. Teixeira Alves.</t>
  </si>
  <si>
    <t>Levar paciente M.G.S , para consulta médica Dr Caetano Bouças.</t>
  </si>
  <si>
    <t xml:space="preserve">Levar paciente G.A.R, para sessão de quimioterapia na Hospital Regional do Câncer. </t>
  </si>
  <si>
    <t>Levar paciente B.G.S  para consulta médica no Dr. Giovanni Guarda Garcia.</t>
  </si>
  <si>
    <t>Levar paciente O.M.V para consulta pré – anestésica Dr. Gustavo Tadashi Moro.</t>
  </si>
  <si>
    <t xml:space="preserve">João Batista Nogueira </t>
  </si>
  <si>
    <t xml:space="preserve">São Paulo - SP </t>
  </si>
  <si>
    <t>Doblo: OMF- 4034</t>
  </si>
  <si>
    <t>Kombi - HMN - 4757</t>
  </si>
  <si>
    <t>Santana do Parnaíba - SP</t>
  </si>
  <si>
    <t xml:space="preserve">Paraguaçu - MG </t>
  </si>
  <si>
    <t>São Paulo/Sorocaba</t>
  </si>
  <si>
    <t xml:space="preserve">Levar paciente G.A.R para sessão de quimioterapia no Hospital Regional do Câncer de Passos – MG. </t>
  </si>
  <si>
    <t>Levar paciente A.M.F.R para consulta médica Dr. Walter Luiz M. Fernandes.</t>
  </si>
  <si>
    <t>Levar paciente L.A.P para consulta médica Dr. Elaine Clemente Orlando</t>
  </si>
  <si>
    <t xml:space="preserve">Levar paciente G.A.R para sessão se quimioterapia no Hospital do Câncer de Passos – MG. </t>
  </si>
  <si>
    <t xml:space="preserve">Levar paciente G.A.R para internação e sessão de quimioterapia no Hospital Regional do Câncer de Passos – MG. </t>
  </si>
  <si>
    <t>Buscar paciente G.A.R, recebeu alta no Hospital Regional do Câncer.</t>
  </si>
  <si>
    <t xml:space="preserve">Legar paciente B.A.S.S em consulta médica na Santa Casa de Misericórdia de Passos. </t>
  </si>
  <si>
    <t>Legar paciente L.C.C para sessão de hemodiálise na Santa Casa de Alfenas – MG.</t>
  </si>
  <si>
    <t>Levar paciente A.M.B.S e outros, para consulta oftalmológica no Instituto Donato em Poços de Caldas - MG.</t>
  </si>
  <si>
    <t>Levar M.V.A no Instituto Donato para consulta oftalmológica.</t>
  </si>
  <si>
    <t>Buscar L.R, recebeu alta na Fundação Sanatório Gedor Silveira.</t>
  </si>
  <si>
    <t>Levar G.A.R para sessão de quimioterapia no Hospital do Câncer.</t>
  </si>
  <si>
    <t>Levar paciente F.C.V.P para consulta com Dr Luis Guilherme Castro Santos no Hospital Renascentista em Pouso Alegre - MG.</t>
  </si>
  <si>
    <t>Levar paciente G.F.F para realização de exames na Santa Casa de Alfenas - MG.</t>
  </si>
  <si>
    <t>Levar paciente N.A.F.P, para consulta médica no Hospital da UNICAMP.</t>
  </si>
  <si>
    <t>Levar paciente I.R.V para Hospital clinico Samuel Libanio para consulta médica</t>
  </si>
  <si>
    <t>Levar paciente L.M.N.S para consulta médica no Hospital SARAH em Belo Horizonte - MG.</t>
  </si>
  <si>
    <t>Levar paciente S.L.A para oxigenoterapia na MAGNUS em Varginha – MG.</t>
  </si>
  <si>
    <t xml:space="preserve">Levar paciente L.G.N para consulta médica no Hospital das Clínicas em Ribeirão Preto – SP. </t>
  </si>
  <si>
    <t>Levar pacientes R.F no Hospital Santa Lucia para consulta médica.</t>
  </si>
  <si>
    <t>Levar paciente S.S para realização de exames médico na Santa Casa de Poços de Caldas – MG.</t>
  </si>
  <si>
    <t>Levar paciente L.C.C para sessão de hemodiálise na Santa Casa de Alfenas – MG.</t>
  </si>
  <si>
    <t>Levar paciente C.B.S dos Reis para consulta médica no Hospital de Santana do Parnaíba.</t>
  </si>
  <si>
    <t>Levar paciente C.B.S.R para consulta médica no Hospital de Santana do Parnaíba.</t>
  </si>
  <si>
    <t xml:space="preserve">Levar paciente I.R.V para realização de exames no Hospital das Clinicas Samuel Líbano </t>
  </si>
  <si>
    <t>Levar paciente M.M.L no Centro Médico Especializado de Paraguaçu para realização de consulta médica.</t>
  </si>
  <si>
    <t>Levar paciente I. R. V. para realização de exames no Hospital das Clinicas Samuel Libânio.</t>
  </si>
  <si>
    <t>Levar paciente C. e L. para consulta médica em Poços de Caldas.</t>
  </si>
  <si>
    <t>Levar acompanhante de N. no Hospital Biocor de Nova Lima – MG.</t>
  </si>
  <si>
    <t>Levar paciente R.G.F para consulta, no Hospital Samuel Libânio.</t>
  </si>
  <si>
    <t>Levar paciente A.L.B.F para consulta médica no CEM em Belo Horizonte – MG.</t>
  </si>
  <si>
    <t>Levar paciente R. F., no Hospital HRIM para consulta médica no HRIM em São Paulo e buscar Zelia Maria Veira no Banco de Olhos em Sorocaba – SP.</t>
  </si>
  <si>
    <t>Levar paciente M. V. A. para consulta oftalmológica no CISMARPA.</t>
  </si>
  <si>
    <t>Levar paciente L. C. C. para sessão de Hemodiálise na Santa Casa de Alfenas – MG.</t>
  </si>
  <si>
    <t>Levar paciente D.A.M.M no setor de transplante de medula óssea no Hospital Amaral Carvalho de Jaú-SP.</t>
  </si>
  <si>
    <t xml:space="preserve">Nova Lima - MG </t>
  </si>
  <si>
    <t xml:space="preserve">Neu Assis do Rosario </t>
  </si>
  <si>
    <t xml:space="preserve">Ribeirão Preto - SP </t>
  </si>
  <si>
    <t>Palio - PXI - 3954</t>
  </si>
  <si>
    <t xml:space="preserve">Poços de Caldas - MG </t>
  </si>
  <si>
    <t>Levar paciente para consulta médica com Dr. Walter Luiz M. Fernandes em Pouso Alegre – MG.</t>
  </si>
  <si>
    <t>Levar funcionária M.R.F no Hospital Biocor de Nova Lima – MG, na posição de acompanhante.</t>
  </si>
  <si>
    <t xml:space="preserve">Levar paciente M.G.C  acompanhada da mãe E.C.S, para consulta médica Dr. Walter Luiz Magalhães Fernandes no Instituto de Neurodesenvolvimento em Pouso Alegre. </t>
  </si>
  <si>
    <t>Levar paciente J.A.T para consulta otorrino no Hospital da USP de Ribeirão Preto – SP.</t>
  </si>
  <si>
    <t>Levar paciente A.M.V para tratamento de Glaucoma na Clinica Eye Center oftalmológica em Sorocaba – SP.</t>
  </si>
  <si>
    <t>Levar L.F  no Hospital Biocor de Nova Lima – MG, na posição de acompanhante.</t>
  </si>
  <si>
    <t>Levar paciente G.A.R para sessão de quimioterapia no Hospital Regional do Câncer em Passos - MG</t>
  </si>
  <si>
    <t>Levar paciente S.P.R.V, para consulta médica no Hospital das Clinicas de Ribeirão Preto – SP.</t>
  </si>
  <si>
    <t>Levar paciente A.N.F para consulta oftalmológica, no Clínica Donatto.</t>
  </si>
  <si>
    <t>Levar paciente L.J.O para consulta médica no Hospital Biocor.</t>
  </si>
  <si>
    <t>Campinas São Paulo</t>
  </si>
  <si>
    <t>QNQ - 3066</t>
  </si>
  <si>
    <t>Levar paciente A.L.C no Hospital da Unicamp e J,V,F,S no Instituto de Oncologia Pediátrica em São Paulo.</t>
  </si>
  <si>
    <t>Levar paciente D.A.M.M no Setor de Transplante de Medula Óssea no Hospital Amaral Carvalho de Jaú – SP.</t>
  </si>
  <si>
    <r>
      <t xml:space="preserve">Levar paciente </t>
    </r>
    <r>
      <rPr>
        <sz val="10"/>
        <color rgb="FF000000"/>
        <rFont val="Arial"/>
        <family val="2"/>
      </rPr>
      <t>Levar G.A.R para sessão de quimioterapia no Hospital do Câncer.</t>
    </r>
  </si>
  <si>
    <t>QNQ - 3069</t>
  </si>
  <si>
    <t xml:space="preserve">Belo Horizonte - MG </t>
  </si>
  <si>
    <t>QND - 6326</t>
  </si>
  <si>
    <t>Belo Horizonte/Sete Lagoas</t>
  </si>
  <si>
    <t xml:space="preserve">Neuci Assis do Rosaro </t>
  </si>
  <si>
    <t>Levar paciente G.A.P para sessão de quimioterapia no Hospital Regional do Câncer de Passos – MG.</t>
  </si>
  <si>
    <t>Levar paciente R.F. para realização de exames no Hospital Hrim de São Paulo.</t>
  </si>
  <si>
    <t>Levar paciente A.F.F para consulta médica no Hospietal HC/UFMG.</t>
  </si>
  <si>
    <t>Levar paciente J.M.N.F para centro Bolcrini para consulta e USG.</t>
  </si>
  <si>
    <t>Buscar paciente G.A.R de alta no Hospital do Câncer em Passos - MG.</t>
  </si>
  <si>
    <t xml:space="preserve">Buscar paciente J.L.S consulta Dr. Paulo. </t>
  </si>
  <si>
    <r>
      <t>Buscar doação de Veiculo Ambulância.</t>
    </r>
    <r>
      <rPr>
        <sz val="10"/>
        <color rgb="FF000000"/>
        <rFont val="Arial"/>
        <family val="2"/>
      </rPr>
      <t xml:space="preserve"> </t>
    </r>
  </si>
  <si>
    <t>Levar pacientes junto a Santa Casa de Alfenas</t>
  </si>
</sst>
</file>

<file path=xl/styles.xml><?xml version="1.0" encoding="utf-8"?>
<styleSheet xmlns="http://schemas.openxmlformats.org/spreadsheetml/2006/main">
  <numFmts count="3">
    <numFmt numFmtId="44" formatCode="_-&quot;R$&quot;* #,##0.00_-;\-&quot;R$&quot;* #,##0.00_-;_-&quot;R$&quot;* &quot;-&quot;??_-;_-@_-"/>
    <numFmt numFmtId="164" formatCode="&quot;R$&quot;\ #,##0.00;[Red]\-&quot;R$&quot;\ #,##0.00"/>
    <numFmt numFmtId="165" formatCode="_-&quot;R$&quot;\ * #,##0.00_-;\-&quot;R$&quot;\ * #,##0.00_-;_-&quot;R$&quot;\ * &quot;-&quot;??_-;_-@_-"/>
  </numFmts>
  <fonts count="7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5" fontId="4" fillId="0" borderId="0" applyFont="0" applyFill="0" applyBorder="0" applyAlignment="0" applyProtection="0"/>
  </cellStyleXfs>
  <cellXfs count="28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14" fontId="2" fillId="0" borderId="1" xfId="0" applyNumberFormat="1" applyFont="1" applyBorder="1"/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/>
    <xf numFmtId="0" fontId="1" fillId="0" borderId="2" xfId="0" applyFont="1" applyFill="1" applyBorder="1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165" fontId="2" fillId="0" borderId="1" xfId="1" applyFont="1" applyBorder="1"/>
    <xf numFmtId="164" fontId="0" fillId="0" borderId="0" xfId="0" applyNumberFormat="1"/>
    <xf numFmtId="0" fontId="5" fillId="0" borderId="0" xfId="0" applyFont="1" applyAlignment="1">
      <alignment vertical="center"/>
    </xf>
    <xf numFmtId="0" fontId="5" fillId="0" borderId="0" xfId="0" applyFont="1"/>
    <xf numFmtId="0" fontId="2" fillId="0" borderId="1" xfId="0" applyFont="1" applyBorder="1" applyAlignment="1">
      <alignment wrapText="1"/>
    </xf>
    <xf numFmtId="14" fontId="2" fillId="0" borderId="1" xfId="0" applyNumberFormat="1" applyFont="1" applyBorder="1" applyAlignment="1">
      <alignment vertical="center"/>
    </xf>
    <xf numFmtId="14" fontId="3" fillId="0" borderId="1" xfId="0" applyNumberFormat="1" applyFont="1" applyBorder="1"/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/>
    </xf>
    <xf numFmtId="0" fontId="1" fillId="2" borderId="1" xfId="0" applyFont="1" applyFill="1" applyBorder="1"/>
    <xf numFmtId="165" fontId="1" fillId="2" borderId="1" xfId="0" applyNumberFormat="1" applyFont="1" applyFill="1" applyBorder="1"/>
    <xf numFmtId="164" fontId="2" fillId="0" borderId="1" xfId="0" applyNumberFormat="1" applyFont="1" applyBorder="1"/>
    <xf numFmtId="0" fontId="6" fillId="0" borderId="0" xfId="0" applyFont="1"/>
    <xf numFmtId="0" fontId="3" fillId="0" borderId="1" xfId="0" applyFont="1" applyBorder="1" applyAlignment="1">
      <alignment horizontal="justify" vertical="center"/>
    </xf>
    <xf numFmtId="44" fontId="2" fillId="0" borderId="1" xfId="1" applyNumberFormat="1" applyFont="1" applyBorder="1"/>
    <xf numFmtId="165" fontId="2" fillId="0" borderId="1" xfId="1" applyFont="1" applyBorder="1" applyAlignment="1"/>
    <xf numFmtId="165" fontId="0" fillId="0" borderId="1" xfId="1" applyFont="1" applyBorder="1"/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11"/>
  <sheetViews>
    <sheetView tabSelected="1" topLeftCell="A335" workbookViewId="0">
      <selection activeCell="F352" sqref="F352"/>
    </sheetView>
  </sheetViews>
  <sheetFormatPr defaultRowHeight="15"/>
  <cols>
    <col min="1" max="1" width="15" customWidth="1"/>
    <col min="2" max="2" width="21.85546875" customWidth="1"/>
    <col min="3" max="3" width="20.7109375" customWidth="1"/>
    <col min="4" max="4" width="23.5703125" customWidth="1"/>
    <col min="5" max="5" width="125.5703125" customWidth="1"/>
    <col min="6" max="6" width="14.42578125" style="23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7" t="s">
        <v>36</v>
      </c>
    </row>
    <row r="2" spans="1:6">
      <c r="A2" s="3">
        <v>43101</v>
      </c>
      <c r="B2" s="2" t="s">
        <v>5</v>
      </c>
      <c r="C2" s="2" t="s">
        <v>6</v>
      </c>
      <c r="D2" s="2" t="s">
        <v>7</v>
      </c>
      <c r="E2" s="4" t="s">
        <v>105</v>
      </c>
      <c r="F2" s="11">
        <v>31</v>
      </c>
    </row>
    <row r="3" spans="1:6">
      <c r="A3" s="3">
        <v>43102</v>
      </c>
      <c r="B3" s="2" t="s">
        <v>8</v>
      </c>
      <c r="C3" s="2" t="s">
        <v>9</v>
      </c>
      <c r="D3" s="2" t="s">
        <v>10</v>
      </c>
      <c r="E3" s="4" t="s">
        <v>106</v>
      </c>
      <c r="F3" s="11">
        <v>62.5</v>
      </c>
    </row>
    <row r="4" spans="1:6">
      <c r="A4" s="3">
        <v>43104</v>
      </c>
      <c r="B4" s="2" t="s">
        <v>11</v>
      </c>
      <c r="C4" s="2" t="s">
        <v>6</v>
      </c>
      <c r="D4" s="2" t="s">
        <v>7</v>
      </c>
      <c r="E4" s="4" t="s">
        <v>107</v>
      </c>
      <c r="F4" s="11">
        <v>40</v>
      </c>
    </row>
    <row r="5" spans="1:6">
      <c r="A5" s="3">
        <v>43104</v>
      </c>
      <c r="B5" s="2" t="s">
        <v>12</v>
      </c>
      <c r="C5" s="2" t="s">
        <v>6</v>
      </c>
      <c r="D5" s="2" t="s">
        <v>7</v>
      </c>
      <c r="E5" s="2" t="s">
        <v>108</v>
      </c>
      <c r="F5" s="11">
        <v>20</v>
      </c>
    </row>
    <row r="6" spans="1:6">
      <c r="A6" s="3">
        <v>43105</v>
      </c>
      <c r="B6" s="2" t="s">
        <v>13</v>
      </c>
      <c r="C6" s="2" t="s">
        <v>6</v>
      </c>
      <c r="D6" s="2" t="s">
        <v>7</v>
      </c>
      <c r="E6" s="4" t="s">
        <v>109</v>
      </c>
      <c r="F6" s="11">
        <v>35</v>
      </c>
    </row>
    <row r="7" spans="1:6">
      <c r="A7" s="3">
        <v>43106</v>
      </c>
      <c r="B7" s="2" t="s">
        <v>14</v>
      </c>
      <c r="C7" s="2" t="s">
        <v>15</v>
      </c>
      <c r="D7" s="2" t="s">
        <v>16</v>
      </c>
      <c r="E7" s="2" t="s">
        <v>110</v>
      </c>
      <c r="F7" s="11">
        <v>20.8</v>
      </c>
    </row>
    <row r="8" spans="1:6">
      <c r="A8" s="3">
        <v>43107</v>
      </c>
      <c r="B8" s="2" t="s">
        <v>14</v>
      </c>
      <c r="C8" s="2" t="s">
        <v>6</v>
      </c>
      <c r="D8" s="2" t="s">
        <v>7</v>
      </c>
      <c r="E8" s="4" t="s">
        <v>111</v>
      </c>
      <c r="F8" s="11">
        <v>30</v>
      </c>
    </row>
    <row r="9" spans="1:6">
      <c r="A9" s="3">
        <v>43110</v>
      </c>
      <c r="B9" s="2" t="s">
        <v>17</v>
      </c>
      <c r="C9" s="2" t="s">
        <v>18</v>
      </c>
      <c r="D9" s="2" t="s">
        <v>19</v>
      </c>
      <c r="E9" s="2" t="s">
        <v>112</v>
      </c>
      <c r="F9" s="11">
        <v>45.4</v>
      </c>
    </row>
    <row r="10" spans="1:6">
      <c r="A10" s="3">
        <v>43111</v>
      </c>
      <c r="B10" s="2" t="s">
        <v>12</v>
      </c>
      <c r="C10" s="2" t="s">
        <v>15</v>
      </c>
      <c r="D10" s="2" t="s">
        <v>20</v>
      </c>
      <c r="E10" s="2" t="s">
        <v>113</v>
      </c>
      <c r="F10" s="11">
        <v>29</v>
      </c>
    </row>
    <row r="11" spans="1:6">
      <c r="A11" s="3">
        <v>43110</v>
      </c>
      <c r="B11" s="2" t="s">
        <v>21</v>
      </c>
      <c r="C11" s="2" t="s">
        <v>22</v>
      </c>
      <c r="D11" s="2" t="s">
        <v>20</v>
      </c>
      <c r="E11" s="4" t="s">
        <v>114</v>
      </c>
      <c r="F11" s="11">
        <v>30</v>
      </c>
    </row>
    <row r="12" spans="1:6">
      <c r="A12" s="3">
        <v>43109</v>
      </c>
      <c r="B12" s="2" t="s">
        <v>23</v>
      </c>
      <c r="C12" s="2" t="s">
        <v>22</v>
      </c>
      <c r="D12" s="2" t="s">
        <v>20</v>
      </c>
      <c r="E12" s="4" t="s">
        <v>115</v>
      </c>
      <c r="F12" s="11">
        <v>74</v>
      </c>
    </row>
    <row r="13" spans="1:6">
      <c r="A13" s="3">
        <v>43113</v>
      </c>
      <c r="B13" s="2" t="s">
        <v>24</v>
      </c>
      <c r="C13" s="2" t="s">
        <v>18</v>
      </c>
      <c r="D13" s="2" t="s">
        <v>19</v>
      </c>
      <c r="E13" s="4" t="s">
        <v>116</v>
      </c>
      <c r="F13" s="11">
        <v>25.4</v>
      </c>
    </row>
    <row r="14" spans="1:6">
      <c r="A14" s="3">
        <v>43116</v>
      </c>
      <c r="B14" s="2" t="s">
        <v>12</v>
      </c>
      <c r="C14" s="2" t="s">
        <v>18</v>
      </c>
      <c r="D14" s="2" t="s">
        <v>19</v>
      </c>
      <c r="E14" s="4" t="s">
        <v>117</v>
      </c>
      <c r="F14" s="11">
        <v>40</v>
      </c>
    </row>
    <row r="15" spans="1:6">
      <c r="A15" s="3">
        <v>43117</v>
      </c>
      <c r="B15" s="2" t="s">
        <v>5</v>
      </c>
      <c r="C15" s="2" t="s">
        <v>6</v>
      </c>
      <c r="D15" s="2" t="s">
        <v>7</v>
      </c>
      <c r="E15" s="4" t="s">
        <v>118</v>
      </c>
      <c r="F15" s="11">
        <v>117</v>
      </c>
    </row>
    <row r="16" spans="1:6">
      <c r="A16" s="3">
        <v>43118</v>
      </c>
      <c r="B16" s="2" t="s">
        <v>25</v>
      </c>
      <c r="C16" s="2" t="s">
        <v>18</v>
      </c>
      <c r="D16" s="2" t="s">
        <v>7</v>
      </c>
      <c r="E16" s="4" t="s">
        <v>119</v>
      </c>
      <c r="F16" s="11">
        <v>95</v>
      </c>
    </row>
    <row r="17" spans="1:6">
      <c r="A17" s="3">
        <v>43116</v>
      </c>
      <c r="B17" s="2" t="s">
        <v>5</v>
      </c>
      <c r="C17" s="2" t="s">
        <v>26</v>
      </c>
      <c r="D17" s="2" t="s">
        <v>27</v>
      </c>
      <c r="E17" s="4" t="s">
        <v>120</v>
      </c>
      <c r="F17" s="11">
        <v>69.5</v>
      </c>
    </row>
    <row r="18" spans="1:6">
      <c r="A18" s="3">
        <v>43118</v>
      </c>
      <c r="B18" s="2" t="s">
        <v>28</v>
      </c>
      <c r="C18" s="2" t="s">
        <v>22</v>
      </c>
      <c r="D18" s="2" t="s">
        <v>20</v>
      </c>
      <c r="E18" s="4" t="s">
        <v>121</v>
      </c>
      <c r="F18" s="11">
        <v>67.8</v>
      </c>
    </row>
    <row r="19" spans="1:6">
      <c r="A19" s="3">
        <v>43123</v>
      </c>
      <c r="B19" s="2" t="s">
        <v>11</v>
      </c>
      <c r="C19" s="2" t="s">
        <v>26</v>
      </c>
      <c r="D19" s="2" t="s">
        <v>19</v>
      </c>
      <c r="E19" s="2" t="s">
        <v>122</v>
      </c>
      <c r="F19" s="11">
        <v>23.7</v>
      </c>
    </row>
    <row r="20" spans="1:6">
      <c r="A20" s="3">
        <v>43125</v>
      </c>
      <c r="B20" s="2" t="s">
        <v>12</v>
      </c>
      <c r="C20" s="2" t="s">
        <v>29</v>
      </c>
      <c r="D20" s="2" t="s">
        <v>7</v>
      </c>
      <c r="E20" s="4" t="s">
        <v>123</v>
      </c>
      <c r="F20" s="11">
        <v>30</v>
      </c>
    </row>
    <row r="21" spans="1:6">
      <c r="A21" s="3">
        <v>43122</v>
      </c>
      <c r="B21" s="2" t="s">
        <v>12</v>
      </c>
      <c r="C21" s="2" t="s">
        <v>29</v>
      </c>
      <c r="D21" s="2" t="s">
        <v>7</v>
      </c>
      <c r="E21" s="4" t="s">
        <v>124</v>
      </c>
      <c r="F21" s="11">
        <v>30</v>
      </c>
    </row>
    <row r="22" spans="1:6">
      <c r="A22" s="3">
        <v>43115</v>
      </c>
      <c r="B22" s="2" t="s">
        <v>14</v>
      </c>
      <c r="C22" s="2" t="s">
        <v>29</v>
      </c>
      <c r="D22" s="2" t="s">
        <v>7</v>
      </c>
      <c r="E22" s="4" t="s">
        <v>125</v>
      </c>
      <c r="F22" s="11">
        <v>18.8</v>
      </c>
    </row>
    <row r="23" spans="1:6">
      <c r="A23" s="3">
        <v>43120</v>
      </c>
      <c r="B23" s="2" t="s">
        <v>14</v>
      </c>
      <c r="C23" s="2" t="s">
        <v>29</v>
      </c>
      <c r="D23" s="2" t="s">
        <v>7</v>
      </c>
      <c r="E23" s="4" t="s">
        <v>126</v>
      </c>
      <c r="F23" s="11">
        <v>19</v>
      </c>
    </row>
    <row r="24" spans="1:6">
      <c r="A24" s="3">
        <v>43124</v>
      </c>
      <c r="B24" s="2" t="s">
        <v>28</v>
      </c>
      <c r="C24" s="2" t="s">
        <v>29</v>
      </c>
      <c r="D24" s="2" t="s">
        <v>7</v>
      </c>
      <c r="E24" s="4" t="s">
        <v>127</v>
      </c>
      <c r="F24" s="11">
        <v>98.4</v>
      </c>
    </row>
    <row r="25" spans="1:6">
      <c r="A25" s="3">
        <v>43127</v>
      </c>
      <c r="B25" s="2" t="s">
        <v>24</v>
      </c>
      <c r="C25" s="2" t="s">
        <v>18</v>
      </c>
      <c r="D25" s="2" t="s">
        <v>19</v>
      </c>
      <c r="E25" s="5" t="s">
        <v>116</v>
      </c>
      <c r="F25" s="11">
        <v>46</v>
      </c>
    </row>
    <row r="26" spans="1:6">
      <c r="A26" s="3">
        <v>43129</v>
      </c>
      <c r="B26" s="2" t="s">
        <v>28</v>
      </c>
      <c r="C26" s="2" t="s">
        <v>29</v>
      </c>
      <c r="D26" s="2" t="s">
        <v>7</v>
      </c>
      <c r="E26" s="4" t="s">
        <v>128</v>
      </c>
      <c r="F26" s="11">
        <v>60.9</v>
      </c>
    </row>
    <row r="27" spans="1:6">
      <c r="A27" s="3">
        <v>43130</v>
      </c>
      <c r="B27" s="2" t="s">
        <v>30</v>
      </c>
      <c r="C27" s="2" t="s">
        <v>18</v>
      </c>
      <c r="D27" s="2" t="s">
        <v>19</v>
      </c>
      <c r="E27" s="6" t="s">
        <v>129</v>
      </c>
      <c r="F27" s="11">
        <v>40</v>
      </c>
    </row>
    <row r="28" spans="1:6">
      <c r="A28" s="3">
        <v>43130</v>
      </c>
      <c r="B28" s="2" t="s">
        <v>31</v>
      </c>
      <c r="C28" s="2" t="s">
        <v>26</v>
      </c>
      <c r="D28" s="2" t="s">
        <v>20</v>
      </c>
      <c r="E28" s="4" t="s">
        <v>130</v>
      </c>
      <c r="F28" s="11">
        <v>59.1</v>
      </c>
    </row>
    <row r="29" spans="1:6">
      <c r="A29" s="3">
        <v>43126</v>
      </c>
      <c r="B29" s="2" t="s">
        <v>25</v>
      </c>
      <c r="C29" s="2" t="s">
        <v>22</v>
      </c>
      <c r="D29" s="2" t="s">
        <v>20</v>
      </c>
      <c r="E29" s="4" t="s">
        <v>131</v>
      </c>
      <c r="F29" s="11">
        <v>42</v>
      </c>
    </row>
    <row r="30" spans="1:6">
      <c r="A30" s="3">
        <v>43129</v>
      </c>
      <c r="B30" s="2" t="s">
        <v>11</v>
      </c>
      <c r="C30" s="2" t="s">
        <v>26</v>
      </c>
      <c r="D30" s="2" t="s">
        <v>20</v>
      </c>
      <c r="E30" s="4" t="s">
        <v>132</v>
      </c>
      <c r="F30" s="11">
        <v>30</v>
      </c>
    </row>
    <row r="31" spans="1:6">
      <c r="A31" s="3">
        <v>43131</v>
      </c>
      <c r="B31" s="2" t="s">
        <v>28</v>
      </c>
      <c r="C31" s="2" t="s">
        <v>26</v>
      </c>
      <c r="D31" s="2" t="s">
        <v>20</v>
      </c>
      <c r="E31" s="4" t="s">
        <v>133</v>
      </c>
      <c r="F31" s="11">
        <v>77.599999999999994</v>
      </c>
    </row>
    <row r="32" spans="1:6">
      <c r="A32" s="3">
        <v>43132</v>
      </c>
      <c r="B32" s="2" t="s">
        <v>12</v>
      </c>
      <c r="C32" s="2" t="s">
        <v>18</v>
      </c>
      <c r="D32" s="2" t="s">
        <v>19</v>
      </c>
      <c r="E32" s="2" t="s">
        <v>134</v>
      </c>
      <c r="F32" s="11">
        <v>25</v>
      </c>
    </row>
    <row r="33" spans="1:18">
      <c r="A33" s="3">
        <v>43133</v>
      </c>
      <c r="B33" s="2" t="s">
        <v>12</v>
      </c>
      <c r="C33" s="2" t="s">
        <v>18</v>
      </c>
      <c r="D33" s="2" t="s">
        <v>19</v>
      </c>
      <c r="E33" s="2" t="s">
        <v>135</v>
      </c>
      <c r="F33" s="11">
        <v>40</v>
      </c>
    </row>
    <row r="34" spans="1:18">
      <c r="A34" s="3">
        <v>43133</v>
      </c>
      <c r="B34" s="2" t="s">
        <v>21</v>
      </c>
      <c r="C34" s="2" t="s">
        <v>26</v>
      </c>
      <c r="D34" s="2" t="s">
        <v>27</v>
      </c>
      <c r="E34" s="2" t="s">
        <v>136</v>
      </c>
      <c r="F34" s="11">
        <v>28</v>
      </c>
    </row>
    <row r="35" spans="1:18">
      <c r="A35" s="3">
        <v>43134</v>
      </c>
      <c r="B35" s="2" t="s">
        <v>14</v>
      </c>
      <c r="C35" s="2" t="s">
        <v>29</v>
      </c>
      <c r="D35" s="2" t="s">
        <v>32</v>
      </c>
      <c r="E35" s="2" t="s">
        <v>110</v>
      </c>
      <c r="F35" s="11">
        <v>18.8</v>
      </c>
    </row>
    <row r="36" spans="1:18">
      <c r="A36" s="3">
        <v>43137</v>
      </c>
      <c r="B36" s="2" t="s">
        <v>28</v>
      </c>
      <c r="C36" s="2" t="s">
        <v>29</v>
      </c>
      <c r="D36" s="2" t="s">
        <v>33</v>
      </c>
      <c r="E36" s="4" t="s">
        <v>137</v>
      </c>
      <c r="F36" s="11">
        <v>82.8</v>
      </c>
    </row>
    <row r="37" spans="1:18">
      <c r="A37" s="3">
        <v>43137</v>
      </c>
      <c r="B37" s="2" t="s">
        <v>11</v>
      </c>
      <c r="C37" s="2" t="s">
        <v>18</v>
      </c>
      <c r="D37" s="2" t="s">
        <v>7</v>
      </c>
      <c r="E37" s="6" t="s">
        <v>138</v>
      </c>
      <c r="F37" s="11">
        <v>27</v>
      </c>
    </row>
    <row r="38" spans="1:18">
      <c r="A38" s="3">
        <v>43137</v>
      </c>
      <c r="B38" s="2" t="s">
        <v>12</v>
      </c>
      <c r="C38" s="2" t="s">
        <v>15</v>
      </c>
      <c r="D38" s="2" t="s">
        <v>32</v>
      </c>
      <c r="E38" s="4" t="s">
        <v>139</v>
      </c>
      <c r="F38" s="11">
        <v>28</v>
      </c>
    </row>
    <row r="39" spans="1:18">
      <c r="A39" s="3">
        <v>43138</v>
      </c>
      <c r="B39" s="2" t="s">
        <v>12</v>
      </c>
      <c r="C39" s="2" t="s">
        <v>15</v>
      </c>
      <c r="D39" s="2" t="s">
        <v>32</v>
      </c>
      <c r="E39" s="4" t="s">
        <v>140</v>
      </c>
      <c r="F39" s="11">
        <v>22.5</v>
      </c>
    </row>
    <row r="40" spans="1:18">
      <c r="A40" s="3">
        <v>43137</v>
      </c>
      <c r="B40" s="2" t="s">
        <v>34</v>
      </c>
      <c r="C40" s="2" t="s">
        <v>26</v>
      </c>
      <c r="D40" s="2" t="s">
        <v>35</v>
      </c>
      <c r="E40" s="4" t="s">
        <v>141</v>
      </c>
      <c r="F40" s="11">
        <v>66</v>
      </c>
    </row>
    <row r="41" spans="1:18">
      <c r="A41" s="3">
        <v>43138</v>
      </c>
      <c r="B41" s="2" t="s">
        <v>28</v>
      </c>
      <c r="C41" s="2" t="s">
        <v>26</v>
      </c>
      <c r="D41" s="2" t="s">
        <v>33</v>
      </c>
      <c r="E41" s="4" t="s">
        <v>142</v>
      </c>
      <c r="F41" s="11">
        <v>64.400000000000006</v>
      </c>
    </row>
    <row r="42" spans="1:18">
      <c r="A42" s="3">
        <v>43139</v>
      </c>
      <c r="B42" s="2" t="s">
        <v>14</v>
      </c>
      <c r="C42" s="2" t="s">
        <v>26</v>
      </c>
      <c r="D42" s="2" t="s">
        <v>33</v>
      </c>
      <c r="E42" s="4" t="s">
        <v>143</v>
      </c>
      <c r="F42" s="11">
        <v>31.5</v>
      </c>
    </row>
    <row r="43" spans="1:18">
      <c r="A43" s="3">
        <v>43139</v>
      </c>
      <c r="B43" s="2" t="s">
        <v>14</v>
      </c>
      <c r="C43" s="2" t="s">
        <v>29</v>
      </c>
      <c r="D43" s="2" t="s">
        <v>33</v>
      </c>
      <c r="E43" s="4" t="s">
        <v>144</v>
      </c>
      <c r="F43" s="11">
        <v>30</v>
      </c>
    </row>
    <row r="44" spans="1:18">
      <c r="A44" s="3">
        <v>43145</v>
      </c>
      <c r="B44" s="2" t="s">
        <v>28</v>
      </c>
      <c r="C44" s="2" t="s">
        <v>29</v>
      </c>
      <c r="D44" s="2" t="s">
        <v>33</v>
      </c>
      <c r="E44" s="4" t="s">
        <v>145</v>
      </c>
      <c r="F44" s="11">
        <v>68.5</v>
      </c>
    </row>
    <row r="45" spans="1:18">
      <c r="A45" s="3">
        <v>43151</v>
      </c>
      <c r="B45" s="2" t="s">
        <v>12</v>
      </c>
      <c r="C45" s="2" t="s">
        <v>15</v>
      </c>
      <c r="D45" s="2" t="s">
        <v>38</v>
      </c>
      <c r="E45" s="4" t="s">
        <v>146</v>
      </c>
      <c r="F45" s="11">
        <v>28</v>
      </c>
      <c r="G45" s="9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</row>
    <row r="46" spans="1:18">
      <c r="A46" s="3">
        <v>43152</v>
      </c>
      <c r="B46" s="2" t="s">
        <v>12</v>
      </c>
      <c r="C46" s="2" t="s">
        <v>15</v>
      </c>
      <c r="D46" s="2" t="s">
        <v>7</v>
      </c>
      <c r="E46" s="2" t="s">
        <v>147</v>
      </c>
      <c r="F46" s="11">
        <v>28</v>
      </c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</row>
    <row r="47" spans="1:18" ht="25.5">
      <c r="A47" s="3">
        <v>43152</v>
      </c>
      <c r="B47" s="2" t="s">
        <v>39</v>
      </c>
      <c r="C47" s="2" t="s">
        <v>29</v>
      </c>
      <c r="D47" s="2" t="s">
        <v>32</v>
      </c>
      <c r="E47" s="10" t="s">
        <v>148</v>
      </c>
      <c r="F47" s="11">
        <v>81.89</v>
      </c>
      <c r="G47" s="9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</row>
    <row r="48" spans="1:18">
      <c r="A48" s="3">
        <v>43152</v>
      </c>
      <c r="B48" s="2" t="s">
        <v>40</v>
      </c>
      <c r="C48" s="2" t="s">
        <v>26</v>
      </c>
      <c r="D48" s="2" t="s">
        <v>41</v>
      </c>
      <c r="E48" s="4" t="s">
        <v>149</v>
      </c>
      <c r="F48" s="11">
        <v>76</v>
      </c>
      <c r="G48" s="9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</row>
    <row r="49" spans="1:18">
      <c r="A49" s="3">
        <v>43150</v>
      </c>
      <c r="B49" s="2" t="s">
        <v>25</v>
      </c>
      <c r="C49" s="2" t="s">
        <v>26</v>
      </c>
      <c r="D49" s="2" t="s">
        <v>27</v>
      </c>
      <c r="E49" s="2" t="s">
        <v>150</v>
      </c>
      <c r="F49" s="11">
        <v>61.2</v>
      </c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</row>
    <row r="50" spans="1:18">
      <c r="A50" s="3">
        <v>43153</v>
      </c>
      <c r="B50" s="2" t="s">
        <v>12</v>
      </c>
      <c r="C50" s="2" t="s">
        <v>26</v>
      </c>
      <c r="D50" s="2" t="s">
        <v>42</v>
      </c>
      <c r="E50" s="2" t="s">
        <v>151</v>
      </c>
      <c r="F50" s="11">
        <v>32.5</v>
      </c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</row>
    <row r="51" spans="1:18">
      <c r="A51" s="3">
        <v>43158</v>
      </c>
      <c r="B51" s="2" t="s">
        <v>43</v>
      </c>
      <c r="C51" s="2" t="s">
        <v>29</v>
      </c>
      <c r="D51" s="2" t="s">
        <v>33</v>
      </c>
      <c r="E51" s="4" t="s">
        <v>152</v>
      </c>
      <c r="F51" s="11">
        <v>30</v>
      </c>
      <c r="G51" s="13"/>
      <c r="H51" s="13"/>
      <c r="I51" s="8"/>
      <c r="J51" s="8"/>
      <c r="K51" s="8"/>
      <c r="L51" s="8"/>
      <c r="M51" s="8"/>
      <c r="N51" s="8"/>
      <c r="O51" s="8"/>
      <c r="P51" s="8"/>
      <c r="Q51" s="8"/>
      <c r="R51" s="8"/>
    </row>
    <row r="52" spans="1:18">
      <c r="A52" s="3">
        <v>43159</v>
      </c>
      <c r="B52" s="2" t="s">
        <v>44</v>
      </c>
      <c r="C52" s="2" t="s">
        <v>29</v>
      </c>
      <c r="D52" s="2" t="s">
        <v>45</v>
      </c>
      <c r="E52" s="4" t="s">
        <v>153</v>
      </c>
      <c r="F52" s="11">
        <v>65.900000000000006</v>
      </c>
      <c r="G52" s="13"/>
      <c r="H52" s="13"/>
      <c r="I52" s="8"/>
      <c r="J52" s="8"/>
      <c r="K52" s="8"/>
      <c r="L52" s="8"/>
      <c r="M52" s="8"/>
      <c r="N52" s="8"/>
      <c r="O52" s="8"/>
      <c r="P52" s="8"/>
      <c r="Q52" s="8"/>
      <c r="R52" s="8"/>
    </row>
    <row r="53" spans="1:18">
      <c r="A53" s="3">
        <v>43158</v>
      </c>
      <c r="B53" s="2" t="s">
        <v>43</v>
      </c>
      <c r="C53" s="2" t="s">
        <v>29</v>
      </c>
      <c r="D53" s="2" t="s">
        <v>33</v>
      </c>
      <c r="E53" s="4" t="s">
        <v>152</v>
      </c>
      <c r="F53" s="11">
        <v>11.6</v>
      </c>
      <c r="G53" s="12"/>
      <c r="H53" s="13"/>
      <c r="I53" s="8"/>
      <c r="J53" s="8"/>
      <c r="K53" s="8"/>
      <c r="L53" s="8"/>
      <c r="M53" s="8"/>
      <c r="N53" s="8"/>
      <c r="O53" s="8"/>
      <c r="P53" s="8"/>
      <c r="Q53" s="8"/>
      <c r="R53" s="8"/>
    </row>
    <row r="54" spans="1:18">
      <c r="A54" s="3">
        <v>43157</v>
      </c>
      <c r="B54" s="2" t="s">
        <v>25</v>
      </c>
      <c r="C54" s="2" t="s">
        <v>26</v>
      </c>
      <c r="D54" s="2" t="s">
        <v>27</v>
      </c>
      <c r="E54" s="4" t="s">
        <v>154</v>
      </c>
      <c r="F54" s="11">
        <v>64</v>
      </c>
      <c r="H54" s="13"/>
      <c r="I54" s="8"/>
      <c r="J54" s="8"/>
      <c r="K54" s="8"/>
      <c r="L54" s="8"/>
      <c r="M54" s="8"/>
      <c r="N54" s="8"/>
      <c r="O54" s="8"/>
      <c r="P54" s="8"/>
      <c r="Q54" s="8"/>
      <c r="R54" s="8"/>
    </row>
    <row r="55" spans="1:18">
      <c r="A55" s="3">
        <v>43159</v>
      </c>
      <c r="B55" s="2" t="s">
        <v>28</v>
      </c>
      <c r="C55" s="2" t="s">
        <v>26</v>
      </c>
      <c r="D55" s="2" t="s">
        <v>46</v>
      </c>
      <c r="E55" s="4" t="s">
        <v>155</v>
      </c>
      <c r="F55" s="11">
        <v>70.06</v>
      </c>
      <c r="H55" s="13"/>
      <c r="I55" s="8"/>
      <c r="J55" s="8"/>
      <c r="K55" s="8"/>
      <c r="L55" s="8"/>
      <c r="M55" s="8"/>
      <c r="N55" s="8"/>
      <c r="O55" s="8"/>
      <c r="P55" s="8"/>
      <c r="Q55" s="8"/>
      <c r="R55" s="8"/>
    </row>
    <row r="56" spans="1:18" ht="15.75">
      <c r="A56" s="3">
        <v>43155</v>
      </c>
      <c r="B56" s="2" t="s">
        <v>14</v>
      </c>
      <c r="C56" s="2" t="s">
        <v>26</v>
      </c>
      <c r="D56" s="2" t="s">
        <v>47</v>
      </c>
      <c r="E56" s="2" t="s">
        <v>156</v>
      </c>
      <c r="F56" s="11">
        <v>21</v>
      </c>
      <c r="H56" s="14"/>
      <c r="I56" s="8"/>
      <c r="J56" s="8"/>
      <c r="K56" s="8"/>
      <c r="L56" s="8"/>
      <c r="M56" s="8"/>
      <c r="N56" s="8"/>
      <c r="O56" s="8"/>
      <c r="P56" s="8"/>
      <c r="Q56" s="8"/>
      <c r="R56" s="8"/>
    </row>
    <row r="57" spans="1:18">
      <c r="A57" s="3">
        <v>43160</v>
      </c>
      <c r="B57" s="2" t="s">
        <v>12</v>
      </c>
      <c r="C57" s="2" t="s">
        <v>48</v>
      </c>
      <c r="D57" s="2" t="s">
        <v>35</v>
      </c>
      <c r="E57" s="15" t="s">
        <v>157</v>
      </c>
      <c r="F57" s="11">
        <v>40</v>
      </c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</row>
    <row r="58" spans="1:18">
      <c r="A58" s="3">
        <v>43160</v>
      </c>
      <c r="B58" s="2" t="s">
        <v>30</v>
      </c>
      <c r="C58" s="2" t="s">
        <v>26</v>
      </c>
      <c r="D58" s="2" t="s">
        <v>49</v>
      </c>
      <c r="E58" s="4" t="s">
        <v>158</v>
      </c>
      <c r="F58" s="11">
        <v>30.66</v>
      </c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</row>
    <row r="59" spans="1:18">
      <c r="A59" s="3">
        <v>43165</v>
      </c>
      <c r="B59" s="2" t="s">
        <v>12</v>
      </c>
      <c r="C59" s="2" t="s">
        <v>50</v>
      </c>
      <c r="D59" s="2" t="s">
        <v>33</v>
      </c>
      <c r="E59" s="4" t="s">
        <v>159</v>
      </c>
      <c r="F59" s="11">
        <v>30</v>
      </c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</row>
    <row r="60" spans="1:18">
      <c r="A60" s="3">
        <v>43164</v>
      </c>
      <c r="B60" s="2" t="s">
        <v>51</v>
      </c>
      <c r="C60" s="2" t="s">
        <v>50</v>
      </c>
      <c r="D60" s="2" t="s">
        <v>52</v>
      </c>
      <c r="E60" s="2" t="s">
        <v>160</v>
      </c>
      <c r="F60" s="11">
        <v>70</v>
      </c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</row>
    <row r="61" spans="1:18">
      <c r="A61" s="16">
        <v>43167</v>
      </c>
      <c r="B61" s="2" t="s">
        <v>11</v>
      </c>
      <c r="C61" s="2" t="s">
        <v>50</v>
      </c>
      <c r="D61" s="2" t="s">
        <v>53</v>
      </c>
      <c r="E61" s="2" t="s">
        <v>161</v>
      </c>
      <c r="F61" s="11">
        <v>25.73</v>
      </c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</row>
    <row r="62" spans="1:18">
      <c r="A62" s="17">
        <v>43166</v>
      </c>
      <c r="B62" s="2" t="s">
        <v>28</v>
      </c>
      <c r="C62" s="2" t="s">
        <v>50</v>
      </c>
      <c r="D62" s="2" t="s">
        <v>53</v>
      </c>
      <c r="E62" s="4" t="s">
        <v>162</v>
      </c>
      <c r="F62" s="11">
        <v>76.400000000000006</v>
      </c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</row>
    <row r="63" spans="1:18">
      <c r="A63" s="16">
        <v>43166</v>
      </c>
      <c r="B63" s="2" t="s">
        <v>54</v>
      </c>
      <c r="C63" s="2" t="s">
        <v>26</v>
      </c>
      <c r="D63" s="2" t="s">
        <v>42</v>
      </c>
      <c r="E63" s="4" t="s">
        <v>163</v>
      </c>
      <c r="F63" s="11">
        <v>58</v>
      </c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</row>
    <row r="64" spans="1:18">
      <c r="A64" s="16">
        <v>43170</v>
      </c>
      <c r="B64" s="2" t="s">
        <v>5</v>
      </c>
      <c r="C64" s="2" t="s">
        <v>26</v>
      </c>
      <c r="D64" s="2" t="s">
        <v>55</v>
      </c>
      <c r="E64" s="4" t="s">
        <v>164</v>
      </c>
      <c r="F64" s="11">
        <v>70.45</v>
      </c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</row>
    <row r="65" spans="1:18">
      <c r="A65" s="16">
        <v>43168</v>
      </c>
      <c r="B65" s="2" t="s">
        <v>25</v>
      </c>
      <c r="C65" s="2" t="s">
        <v>26</v>
      </c>
      <c r="D65" s="2" t="s">
        <v>55</v>
      </c>
      <c r="E65" s="2" t="s">
        <v>165</v>
      </c>
      <c r="F65" s="11">
        <v>50</v>
      </c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</row>
    <row r="66" spans="1:18">
      <c r="A66" s="16">
        <v>43169</v>
      </c>
      <c r="B66" s="2" t="s">
        <v>14</v>
      </c>
      <c r="C66" s="2" t="s">
        <v>56</v>
      </c>
      <c r="D66" s="2" t="s">
        <v>57</v>
      </c>
      <c r="E66" s="4" t="s">
        <v>166</v>
      </c>
      <c r="F66" s="11">
        <v>18</v>
      </c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</row>
    <row r="67" spans="1:18">
      <c r="A67" s="16">
        <v>43172</v>
      </c>
      <c r="B67" s="2" t="s">
        <v>58</v>
      </c>
      <c r="C67" s="2" t="s">
        <v>59</v>
      </c>
      <c r="D67" s="2" t="s">
        <v>60</v>
      </c>
      <c r="E67" s="10" t="s">
        <v>167</v>
      </c>
      <c r="F67" s="11">
        <v>80.5</v>
      </c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</row>
    <row r="68" spans="1:18">
      <c r="A68" s="16">
        <v>43173</v>
      </c>
      <c r="B68" s="2" t="s">
        <v>28</v>
      </c>
      <c r="C68" s="2" t="s">
        <v>50</v>
      </c>
      <c r="D68" s="2" t="s">
        <v>61</v>
      </c>
      <c r="E68" s="2" t="s">
        <v>168</v>
      </c>
      <c r="F68" s="11">
        <v>60.9</v>
      </c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</row>
    <row r="69" spans="1:18">
      <c r="A69" s="16">
        <v>43173</v>
      </c>
      <c r="B69" s="2" t="s">
        <v>12</v>
      </c>
      <c r="C69" s="2" t="s">
        <v>56</v>
      </c>
      <c r="D69" s="2" t="s">
        <v>52</v>
      </c>
      <c r="E69" s="2" t="s">
        <v>169</v>
      </c>
      <c r="F69" s="11">
        <v>25</v>
      </c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</row>
    <row r="70" spans="1:18">
      <c r="A70" s="16">
        <v>43173</v>
      </c>
      <c r="B70" s="2" t="s">
        <v>54</v>
      </c>
      <c r="C70" s="2" t="s">
        <v>26</v>
      </c>
      <c r="D70" s="2" t="s">
        <v>62</v>
      </c>
      <c r="E70" s="4" t="s">
        <v>170</v>
      </c>
      <c r="F70" s="11">
        <v>72</v>
      </c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</row>
    <row r="71" spans="1:18">
      <c r="A71" s="3">
        <v>43176</v>
      </c>
      <c r="B71" s="2" t="s">
        <v>43</v>
      </c>
      <c r="C71" s="2" t="s">
        <v>56</v>
      </c>
      <c r="D71" s="2" t="s">
        <v>60</v>
      </c>
      <c r="E71" s="4" t="s">
        <v>171</v>
      </c>
      <c r="F71" s="11">
        <v>30</v>
      </c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</row>
    <row r="72" spans="1:18">
      <c r="A72" s="16">
        <v>43179</v>
      </c>
      <c r="B72" s="2" t="s">
        <v>63</v>
      </c>
      <c r="C72" s="2" t="s">
        <v>64</v>
      </c>
      <c r="D72" s="2" t="s">
        <v>60</v>
      </c>
      <c r="E72" s="5" t="s">
        <v>172</v>
      </c>
      <c r="F72" s="11">
        <v>50</v>
      </c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</row>
    <row r="73" spans="1:18">
      <c r="A73" s="16">
        <v>43180</v>
      </c>
      <c r="B73" s="2" t="s">
        <v>11</v>
      </c>
      <c r="C73" s="2" t="s">
        <v>64</v>
      </c>
      <c r="D73" s="2" t="s">
        <v>35</v>
      </c>
      <c r="E73" s="18" t="s">
        <v>173</v>
      </c>
      <c r="F73" s="11">
        <v>27</v>
      </c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</row>
    <row r="74" spans="1:18">
      <c r="A74" s="3">
        <v>43180</v>
      </c>
      <c r="B74" s="2" t="s">
        <v>5</v>
      </c>
      <c r="C74" s="2" t="s">
        <v>59</v>
      </c>
      <c r="D74" s="2" t="s">
        <v>52</v>
      </c>
      <c r="E74" s="4" t="s">
        <v>174</v>
      </c>
      <c r="F74" s="11">
        <v>98</v>
      </c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</row>
    <row r="75" spans="1:18">
      <c r="A75" s="3">
        <v>43180</v>
      </c>
      <c r="B75" s="2" t="s">
        <v>54</v>
      </c>
      <c r="C75" s="2" t="s">
        <v>65</v>
      </c>
      <c r="D75" s="2" t="s">
        <v>60</v>
      </c>
      <c r="E75" s="15" t="s">
        <v>175</v>
      </c>
      <c r="F75" s="11">
        <v>23.7</v>
      </c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</row>
    <row r="76" spans="1:18">
      <c r="A76" s="16">
        <v>43178</v>
      </c>
      <c r="B76" s="2" t="s">
        <v>12</v>
      </c>
      <c r="C76" s="2" t="s">
        <v>50</v>
      </c>
      <c r="D76" s="2" t="s">
        <v>33</v>
      </c>
      <c r="E76" s="2" t="s">
        <v>176</v>
      </c>
      <c r="F76" s="11">
        <v>30</v>
      </c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</row>
    <row r="77" spans="1:18">
      <c r="A77" s="16">
        <v>43179</v>
      </c>
      <c r="B77" s="2" t="s">
        <v>66</v>
      </c>
      <c r="C77" s="2" t="s">
        <v>50</v>
      </c>
      <c r="D77" s="2" t="s">
        <v>33</v>
      </c>
      <c r="E77" s="2" t="s">
        <v>177</v>
      </c>
      <c r="F77" s="11">
        <v>41</v>
      </c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</row>
    <row r="78" spans="1:18">
      <c r="A78" s="3">
        <v>43181</v>
      </c>
      <c r="B78" s="2" t="s">
        <v>14</v>
      </c>
      <c r="C78" s="2" t="s">
        <v>50</v>
      </c>
      <c r="D78" s="2" t="s">
        <v>67</v>
      </c>
      <c r="E78" s="4" t="s">
        <v>178</v>
      </c>
      <c r="F78" s="11">
        <v>30</v>
      </c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</row>
    <row r="79" spans="1:18">
      <c r="A79" s="3">
        <v>43176</v>
      </c>
      <c r="B79" s="2" t="s">
        <v>14</v>
      </c>
      <c r="C79" s="2" t="s">
        <v>50</v>
      </c>
      <c r="D79" s="2" t="s">
        <v>68</v>
      </c>
      <c r="E79" s="4" t="s">
        <v>75</v>
      </c>
      <c r="F79" s="11">
        <v>19</v>
      </c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</row>
    <row r="80" spans="1:18">
      <c r="A80" s="3">
        <v>43174</v>
      </c>
      <c r="B80" s="2" t="s">
        <v>14</v>
      </c>
      <c r="C80" s="2" t="s">
        <v>50</v>
      </c>
      <c r="D80" s="2" t="s">
        <v>69</v>
      </c>
      <c r="E80" s="2" t="s">
        <v>179</v>
      </c>
      <c r="F80" s="11">
        <v>30</v>
      </c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</row>
    <row r="81" spans="1:18">
      <c r="A81" s="3">
        <v>43181</v>
      </c>
      <c r="B81" s="2" t="s">
        <v>43</v>
      </c>
      <c r="C81" s="2" t="s">
        <v>26</v>
      </c>
      <c r="D81" s="2" t="s">
        <v>70</v>
      </c>
      <c r="E81" s="2" t="s">
        <v>180</v>
      </c>
      <c r="F81" s="11">
        <v>36</v>
      </c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</row>
    <row r="82" spans="1:18">
      <c r="A82" s="3">
        <v>43182</v>
      </c>
      <c r="B82" s="2" t="s">
        <v>12</v>
      </c>
      <c r="C82" s="2" t="s">
        <v>64</v>
      </c>
      <c r="D82" s="2" t="s">
        <v>60</v>
      </c>
      <c r="E82" s="6" t="s">
        <v>181</v>
      </c>
      <c r="F82" s="11">
        <v>30</v>
      </c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</row>
    <row r="83" spans="1:18">
      <c r="A83" s="3">
        <v>43181</v>
      </c>
      <c r="B83" s="2" t="s">
        <v>12</v>
      </c>
      <c r="C83" s="2" t="s">
        <v>56</v>
      </c>
      <c r="D83" s="2" t="s">
        <v>71</v>
      </c>
      <c r="E83" s="2" t="s">
        <v>182</v>
      </c>
      <c r="F83" s="11">
        <v>26</v>
      </c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</row>
    <row r="84" spans="1:18">
      <c r="A84" s="3">
        <v>43183</v>
      </c>
      <c r="B84" s="2" t="s">
        <v>21</v>
      </c>
      <c r="C84" s="2" t="s">
        <v>56</v>
      </c>
      <c r="D84" s="2" t="s">
        <v>55</v>
      </c>
      <c r="E84" s="2" t="s">
        <v>183</v>
      </c>
      <c r="F84" s="11">
        <v>22.9</v>
      </c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</row>
    <row r="85" spans="1:18">
      <c r="A85" s="3">
        <v>43186</v>
      </c>
      <c r="B85" s="2" t="s">
        <v>25</v>
      </c>
      <c r="C85" s="2" t="s">
        <v>64</v>
      </c>
      <c r="D85" s="2" t="s">
        <v>60</v>
      </c>
      <c r="E85" s="6" t="s">
        <v>184</v>
      </c>
      <c r="F85" s="11">
        <v>59.5</v>
      </c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</row>
    <row r="86" spans="1:18">
      <c r="A86" s="3">
        <v>43186</v>
      </c>
      <c r="B86" s="2" t="s">
        <v>66</v>
      </c>
      <c r="C86" s="2" t="s">
        <v>50</v>
      </c>
      <c r="D86" s="2" t="s">
        <v>33</v>
      </c>
      <c r="E86" s="2" t="s">
        <v>185</v>
      </c>
      <c r="F86" s="11">
        <v>47.4</v>
      </c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</row>
    <row r="87" spans="1:18">
      <c r="A87" s="3">
        <v>43183</v>
      </c>
      <c r="B87" s="2" t="s">
        <v>14</v>
      </c>
      <c r="C87" s="2" t="s">
        <v>50</v>
      </c>
      <c r="D87" s="2" t="s">
        <v>53</v>
      </c>
      <c r="E87" s="4" t="s">
        <v>110</v>
      </c>
      <c r="F87" s="11">
        <v>18</v>
      </c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</row>
    <row r="88" spans="1:18">
      <c r="A88" s="3">
        <v>43185</v>
      </c>
      <c r="B88" s="2" t="s">
        <v>5</v>
      </c>
      <c r="C88" s="2" t="s">
        <v>50</v>
      </c>
      <c r="D88" s="2" t="s">
        <v>33</v>
      </c>
      <c r="E88" s="4" t="s">
        <v>186</v>
      </c>
      <c r="F88" s="11">
        <v>74.400000000000006</v>
      </c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</row>
    <row r="89" spans="1:18" ht="25.5">
      <c r="A89" s="3">
        <v>43186</v>
      </c>
      <c r="B89" s="2" t="s">
        <v>63</v>
      </c>
      <c r="C89" s="2" t="s">
        <v>26</v>
      </c>
      <c r="D89" s="2" t="s">
        <v>46</v>
      </c>
      <c r="E89" s="10" t="s">
        <v>187</v>
      </c>
      <c r="F89" s="11">
        <v>65</v>
      </c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</row>
    <row r="90" spans="1:18">
      <c r="A90" s="3">
        <v>43183</v>
      </c>
      <c r="B90" s="2" t="s">
        <v>8</v>
      </c>
      <c r="C90" s="2" t="s">
        <v>26</v>
      </c>
      <c r="D90" s="2" t="s">
        <v>46</v>
      </c>
      <c r="E90" s="15" t="s">
        <v>188</v>
      </c>
      <c r="F90" s="11">
        <v>66</v>
      </c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</row>
    <row r="91" spans="1:18">
      <c r="A91" s="3">
        <v>43187</v>
      </c>
      <c r="B91" s="2" t="s">
        <v>72</v>
      </c>
      <c r="C91" s="2" t="s">
        <v>73</v>
      </c>
      <c r="D91" s="2" t="s">
        <v>60</v>
      </c>
      <c r="E91" s="4" t="s">
        <v>189</v>
      </c>
      <c r="F91" s="11">
        <v>49.5</v>
      </c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</row>
    <row r="92" spans="1:18">
      <c r="A92" s="3">
        <v>43188</v>
      </c>
      <c r="B92" s="2" t="s">
        <v>74</v>
      </c>
      <c r="C92" s="2" t="s">
        <v>26</v>
      </c>
      <c r="D92" s="2" t="s">
        <v>42</v>
      </c>
      <c r="E92" s="2" t="s">
        <v>190</v>
      </c>
      <c r="F92" s="11">
        <v>36</v>
      </c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</row>
    <row r="93" spans="1:18">
      <c r="A93" s="3">
        <v>43190</v>
      </c>
      <c r="B93" s="2" t="s">
        <v>14</v>
      </c>
      <c r="C93" s="2" t="s">
        <v>26</v>
      </c>
      <c r="D93" s="2" t="s">
        <v>42</v>
      </c>
      <c r="E93" s="4" t="s">
        <v>191</v>
      </c>
      <c r="F93" s="11">
        <v>21</v>
      </c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</row>
    <row r="94" spans="1:18">
      <c r="A94" s="3">
        <v>43194</v>
      </c>
      <c r="B94" s="2" t="s">
        <v>76</v>
      </c>
      <c r="C94" s="2" t="s">
        <v>64</v>
      </c>
      <c r="D94" s="2" t="s">
        <v>35</v>
      </c>
      <c r="E94" s="6" t="s">
        <v>192</v>
      </c>
      <c r="F94" s="11">
        <v>37.5</v>
      </c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</row>
    <row r="95" spans="1:18">
      <c r="A95" s="3">
        <v>43195</v>
      </c>
      <c r="B95" s="2" t="s">
        <v>28</v>
      </c>
      <c r="C95" s="2" t="s">
        <v>64</v>
      </c>
      <c r="D95" s="2" t="s">
        <v>35</v>
      </c>
      <c r="E95" s="2" t="s">
        <v>193</v>
      </c>
      <c r="F95" s="11">
        <f>94.27+177.45</f>
        <v>271.71999999999997</v>
      </c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</row>
    <row r="96" spans="1:18">
      <c r="A96" s="3">
        <v>43195</v>
      </c>
      <c r="B96" s="2" t="s">
        <v>28</v>
      </c>
      <c r="C96" s="2" t="s">
        <v>64</v>
      </c>
      <c r="D96" s="2" t="s">
        <v>35</v>
      </c>
      <c r="E96" s="2" t="s">
        <v>194</v>
      </c>
      <c r="F96" s="11">
        <f>135.38+177.45+36.45</f>
        <v>349.28</v>
      </c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</row>
    <row r="97" spans="1:18">
      <c r="A97" s="3">
        <v>43199</v>
      </c>
      <c r="B97" s="2" t="s">
        <v>12</v>
      </c>
      <c r="C97" s="2" t="s">
        <v>15</v>
      </c>
      <c r="D97" s="2" t="s">
        <v>32</v>
      </c>
      <c r="E97" s="4" t="s">
        <v>195</v>
      </c>
      <c r="F97" s="11">
        <v>30</v>
      </c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</row>
    <row r="98" spans="1:18">
      <c r="A98" s="3">
        <v>43199</v>
      </c>
      <c r="B98" s="2" t="s">
        <v>77</v>
      </c>
      <c r="C98" s="2" t="s">
        <v>78</v>
      </c>
      <c r="D98" s="2" t="s">
        <v>79</v>
      </c>
      <c r="E98" s="10" t="s">
        <v>196</v>
      </c>
      <c r="F98" s="11">
        <v>50</v>
      </c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</row>
    <row r="99" spans="1:18">
      <c r="A99" s="3">
        <v>43195</v>
      </c>
      <c r="B99" s="2" t="s">
        <v>80</v>
      </c>
      <c r="C99" s="2" t="s">
        <v>78</v>
      </c>
      <c r="D99" s="2" t="s">
        <v>79</v>
      </c>
      <c r="E99" s="4" t="s">
        <v>197</v>
      </c>
      <c r="F99" s="11">
        <v>63.8</v>
      </c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</row>
    <row r="100" spans="1:18">
      <c r="A100" s="3">
        <v>43196</v>
      </c>
      <c r="B100" s="2" t="s">
        <v>31</v>
      </c>
      <c r="C100" s="2" t="s">
        <v>78</v>
      </c>
      <c r="D100" s="2" t="s">
        <v>81</v>
      </c>
      <c r="E100" s="15" t="s">
        <v>198</v>
      </c>
      <c r="F100" s="11">
        <v>62</v>
      </c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</row>
    <row r="101" spans="1:18">
      <c r="A101" s="3">
        <v>43200</v>
      </c>
      <c r="B101" s="2" t="s">
        <v>12</v>
      </c>
      <c r="C101" s="2" t="s">
        <v>15</v>
      </c>
      <c r="D101" s="2" t="s">
        <v>82</v>
      </c>
      <c r="E101" s="2" t="s">
        <v>199</v>
      </c>
      <c r="F101" s="11">
        <v>30</v>
      </c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</row>
    <row r="102" spans="1:18">
      <c r="A102" s="3">
        <v>43202</v>
      </c>
      <c r="B102" s="2" t="s">
        <v>28</v>
      </c>
      <c r="C102" s="2" t="s">
        <v>26</v>
      </c>
      <c r="D102" s="2" t="s">
        <v>46</v>
      </c>
      <c r="E102" s="4" t="s">
        <v>200</v>
      </c>
      <c r="F102" s="11">
        <v>68.5</v>
      </c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</row>
    <row r="103" spans="1:18">
      <c r="A103" s="3">
        <v>43201</v>
      </c>
      <c r="B103" s="2" t="s">
        <v>80</v>
      </c>
      <c r="C103" s="2" t="s">
        <v>26</v>
      </c>
      <c r="D103" s="2" t="s">
        <v>33</v>
      </c>
      <c r="E103" s="4" t="s">
        <v>201</v>
      </c>
      <c r="F103" s="11">
        <v>81.8</v>
      </c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</row>
    <row r="104" spans="1:18">
      <c r="A104" s="3">
        <v>43199</v>
      </c>
      <c r="B104" s="2" t="s">
        <v>83</v>
      </c>
      <c r="C104" s="2" t="s">
        <v>26</v>
      </c>
      <c r="D104" s="2" t="s">
        <v>82</v>
      </c>
      <c r="E104" s="4" t="s">
        <v>202</v>
      </c>
      <c r="F104" s="11">
        <v>70</v>
      </c>
    </row>
    <row r="105" spans="1:18">
      <c r="A105" s="3">
        <v>43203</v>
      </c>
      <c r="B105" s="2" t="s">
        <v>84</v>
      </c>
      <c r="C105" s="2" t="s">
        <v>64</v>
      </c>
      <c r="D105" s="2" t="s">
        <v>7</v>
      </c>
      <c r="E105" s="2" t="s">
        <v>203</v>
      </c>
      <c r="F105" s="11">
        <v>69.400000000000006</v>
      </c>
    </row>
    <row r="106" spans="1:18">
      <c r="A106" s="3">
        <v>43203</v>
      </c>
      <c r="B106" s="2" t="s">
        <v>76</v>
      </c>
      <c r="C106" s="2" t="s">
        <v>15</v>
      </c>
      <c r="D106" s="2" t="s">
        <v>32</v>
      </c>
      <c r="E106" s="4" t="s">
        <v>94</v>
      </c>
      <c r="F106" s="11">
        <v>11.6</v>
      </c>
    </row>
    <row r="107" spans="1:18">
      <c r="A107" s="3">
        <v>43203</v>
      </c>
      <c r="B107" s="2" t="s">
        <v>76</v>
      </c>
      <c r="C107" s="2" t="s">
        <v>15</v>
      </c>
      <c r="D107" s="2" t="s">
        <v>32</v>
      </c>
      <c r="E107" s="4" t="s">
        <v>94</v>
      </c>
      <c r="F107" s="11">
        <v>26</v>
      </c>
    </row>
    <row r="108" spans="1:18">
      <c r="A108" s="3">
        <v>43206</v>
      </c>
      <c r="B108" s="2" t="s">
        <v>76</v>
      </c>
      <c r="C108" s="2" t="s">
        <v>15</v>
      </c>
      <c r="D108" s="2" t="s">
        <v>32</v>
      </c>
      <c r="E108" s="4" t="s">
        <v>204</v>
      </c>
      <c r="F108" s="11">
        <v>26</v>
      </c>
    </row>
    <row r="109" spans="1:18">
      <c r="A109" s="3">
        <v>43206</v>
      </c>
      <c r="B109" s="2" t="s">
        <v>76</v>
      </c>
      <c r="C109" s="2" t="s">
        <v>15</v>
      </c>
      <c r="D109" s="2" t="s">
        <v>32</v>
      </c>
      <c r="E109" s="2" t="s">
        <v>205</v>
      </c>
      <c r="F109" s="11">
        <v>11.6</v>
      </c>
    </row>
    <row r="110" spans="1:18">
      <c r="A110" s="3">
        <v>43200</v>
      </c>
      <c r="B110" s="2" t="s">
        <v>85</v>
      </c>
      <c r="C110" s="2" t="s">
        <v>78</v>
      </c>
      <c r="D110" s="2" t="s">
        <v>33</v>
      </c>
      <c r="E110" s="4" t="s">
        <v>206</v>
      </c>
      <c r="F110" s="11">
        <v>21</v>
      </c>
    </row>
    <row r="111" spans="1:18">
      <c r="A111" s="3">
        <v>43201</v>
      </c>
      <c r="B111" s="2" t="s">
        <v>31</v>
      </c>
      <c r="C111" s="2" t="s">
        <v>78</v>
      </c>
      <c r="D111" s="2" t="s">
        <v>42</v>
      </c>
      <c r="E111" s="2" t="s">
        <v>207</v>
      </c>
      <c r="F111" s="11">
        <v>58</v>
      </c>
    </row>
    <row r="112" spans="1:18">
      <c r="A112" s="3">
        <v>43207</v>
      </c>
      <c r="B112" s="2" t="s">
        <v>12</v>
      </c>
      <c r="C112" s="2" t="s">
        <v>64</v>
      </c>
      <c r="D112" s="2" t="s">
        <v>35</v>
      </c>
      <c r="E112" s="4" t="s">
        <v>208</v>
      </c>
      <c r="F112" s="11">
        <v>40</v>
      </c>
    </row>
    <row r="113" spans="1:6">
      <c r="A113" s="3">
        <v>43208</v>
      </c>
      <c r="B113" s="2" t="s">
        <v>77</v>
      </c>
      <c r="C113" s="2" t="s">
        <v>64</v>
      </c>
      <c r="D113" s="2" t="s">
        <v>35</v>
      </c>
      <c r="E113" s="4" t="s">
        <v>209</v>
      </c>
      <c r="F113" s="11">
        <v>52</v>
      </c>
    </row>
    <row r="114" spans="1:6">
      <c r="A114" s="3">
        <v>43208</v>
      </c>
      <c r="B114" s="2" t="s">
        <v>31</v>
      </c>
      <c r="C114" s="2" t="s">
        <v>78</v>
      </c>
      <c r="D114" s="2" t="s">
        <v>86</v>
      </c>
      <c r="E114" s="2" t="s">
        <v>210</v>
      </c>
      <c r="F114" s="11">
        <v>52.5</v>
      </c>
    </row>
    <row r="115" spans="1:6">
      <c r="A115" s="3">
        <v>43207</v>
      </c>
      <c r="B115" s="2" t="s">
        <v>58</v>
      </c>
      <c r="C115" s="2" t="s">
        <v>78</v>
      </c>
      <c r="D115" s="2" t="s">
        <v>7</v>
      </c>
      <c r="E115" s="10" t="s">
        <v>211</v>
      </c>
      <c r="F115" s="11">
        <v>45</v>
      </c>
    </row>
    <row r="116" spans="1:6">
      <c r="A116" s="3">
        <v>43210</v>
      </c>
      <c r="B116" s="2" t="s">
        <v>76</v>
      </c>
      <c r="C116" s="2" t="s">
        <v>87</v>
      </c>
      <c r="D116" s="2" t="s">
        <v>88</v>
      </c>
      <c r="E116" s="2" t="s">
        <v>212</v>
      </c>
      <c r="F116" s="11">
        <v>11.6</v>
      </c>
    </row>
    <row r="117" spans="1:6">
      <c r="A117" s="3">
        <v>43210</v>
      </c>
      <c r="B117" s="2" t="s">
        <v>80</v>
      </c>
      <c r="C117" s="2" t="s">
        <v>89</v>
      </c>
      <c r="D117" s="2" t="s">
        <v>7</v>
      </c>
      <c r="E117" s="19" t="s">
        <v>213</v>
      </c>
      <c r="F117" s="11">
        <v>102.9</v>
      </c>
    </row>
    <row r="118" spans="1:6">
      <c r="A118" s="3">
        <v>43213</v>
      </c>
      <c r="B118" s="2" t="s">
        <v>12</v>
      </c>
      <c r="C118" s="2" t="s">
        <v>64</v>
      </c>
      <c r="D118" s="2" t="s">
        <v>90</v>
      </c>
      <c r="E118" s="19" t="s">
        <v>214</v>
      </c>
      <c r="F118" s="11">
        <v>44</v>
      </c>
    </row>
    <row r="119" spans="1:6">
      <c r="A119" s="3">
        <v>43180</v>
      </c>
      <c r="B119" s="2" t="s">
        <v>85</v>
      </c>
      <c r="C119" s="2" t="s">
        <v>78</v>
      </c>
      <c r="D119" s="2" t="s">
        <v>32</v>
      </c>
      <c r="E119" s="19" t="s">
        <v>215</v>
      </c>
      <c r="F119" s="11">
        <v>13.5</v>
      </c>
    </row>
    <row r="120" spans="1:6">
      <c r="A120" s="3">
        <v>43213</v>
      </c>
      <c r="B120" s="2" t="s">
        <v>76</v>
      </c>
      <c r="C120" s="2" t="s">
        <v>78</v>
      </c>
      <c r="D120" s="2" t="s">
        <v>33</v>
      </c>
      <c r="E120" s="19" t="s">
        <v>216</v>
      </c>
      <c r="F120" s="11">
        <v>28.5</v>
      </c>
    </row>
    <row r="121" spans="1:6">
      <c r="A121" s="3">
        <v>43210</v>
      </c>
      <c r="B121" s="2" t="s">
        <v>28</v>
      </c>
      <c r="C121" s="2" t="s">
        <v>78</v>
      </c>
      <c r="D121" s="2" t="s">
        <v>33</v>
      </c>
      <c r="E121" s="19" t="s">
        <v>217</v>
      </c>
      <c r="F121" s="11">
        <v>38.4</v>
      </c>
    </row>
    <row r="122" spans="1:6">
      <c r="A122" s="3">
        <v>43214</v>
      </c>
      <c r="B122" s="2" t="s">
        <v>28</v>
      </c>
      <c r="C122" s="2" t="s">
        <v>78</v>
      </c>
      <c r="D122" s="2" t="s">
        <v>33</v>
      </c>
      <c r="E122" s="19" t="s">
        <v>218</v>
      </c>
      <c r="F122" s="11">
        <v>62.5</v>
      </c>
    </row>
    <row r="123" spans="1:6">
      <c r="A123" s="3">
        <v>43213</v>
      </c>
      <c r="B123" s="2" t="s">
        <v>80</v>
      </c>
      <c r="C123" s="2" t="s">
        <v>26</v>
      </c>
      <c r="D123" s="2" t="s">
        <v>7</v>
      </c>
      <c r="E123" s="19" t="s">
        <v>219</v>
      </c>
      <c r="F123" s="11">
        <v>69.5</v>
      </c>
    </row>
    <row r="124" spans="1:6">
      <c r="A124" s="3">
        <v>43214</v>
      </c>
      <c r="B124" s="2" t="s">
        <v>12</v>
      </c>
      <c r="C124" s="2" t="s">
        <v>26</v>
      </c>
      <c r="D124" s="2" t="s">
        <v>91</v>
      </c>
      <c r="E124" s="19" t="s">
        <v>220</v>
      </c>
      <c r="F124" s="11">
        <v>21</v>
      </c>
    </row>
    <row r="125" spans="1:6">
      <c r="A125" s="3">
        <v>43216</v>
      </c>
      <c r="B125" s="2" t="s">
        <v>76</v>
      </c>
      <c r="C125" s="2" t="s">
        <v>15</v>
      </c>
      <c r="D125" s="2" t="s">
        <v>92</v>
      </c>
      <c r="E125" s="19" t="s">
        <v>221</v>
      </c>
      <c r="F125" s="11">
        <v>15</v>
      </c>
    </row>
    <row r="126" spans="1:6">
      <c r="A126" s="3">
        <v>43216</v>
      </c>
      <c r="B126" s="2" t="s">
        <v>93</v>
      </c>
      <c r="C126" s="2" t="s">
        <v>64</v>
      </c>
      <c r="D126" s="2" t="s">
        <v>35</v>
      </c>
      <c r="E126" s="2" t="s">
        <v>222</v>
      </c>
      <c r="F126" s="11">
        <v>32.869999999999997</v>
      </c>
    </row>
    <row r="127" spans="1:6">
      <c r="A127" s="3">
        <v>43217</v>
      </c>
      <c r="B127" s="2" t="s">
        <v>84</v>
      </c>
      <c r="C127" s="2" t="s">
        <v>26</v>
      </c>
      <c r="D127" s="2" t="s">
        <v>7</v>
      </c>
      <c r="E127" s="2" t="s">
        <v>223</v>
      </c>
      <c r="F127" s="11">
        <v>36</v>
      </c>
    </row>
    <row r="128" spans="1:6">
      <c r="A128" s="3">
        <v>43220</v>
      </c>
      <c r="B128" s="2" t="s">
        <v>84</v>
      </c>
      <c r="C128" s="2" t="s">
        <v>78</v>
      </c>
      <c r="D128" s="2" t="s">
        <v>7</v>
      </c>
      <c r="E128" s="2" t="s">
        <v>224</v>
      </c>
      <c r="F128" s="11">
        <v>57</v>
      </c>
    </row>
    <row r="129" spans="1:6">
      <c r="A129" s="3">
        <v>43220</v>
      </c>
      <c r="B129" s="2" t="s">
        <v>11</v>
      </c>
      <c r="C129" s="2" t="s">
        <v>26</v>
      </c>
      <c r="D129" s="2" t="s">
        <v>90</v>
      </c>
      <c r="E129" s="19" t="s">
        <v>225</v>
      </c>
      <c r="F129" s="11">
        <v>27.01</v>
      </c>
    </row>
    <row r="130" spans="1:6">
      <c r="A130" s="3">
        <v>43222</v>
      </c>
      <c r="B130" s="2" t="s">
        <v>95</v>
      </c>
      <c r="C130" s="2" t="s">
        <v>96</v>
      </c>
      <c r="D130" s="2" t="s">
        <v>60</v>
      </c>
      <c r="E130" s="2" t="s">
        <v>226</v>
      </c>
      <c r="F130" s="11">
        <v>50.01</v>
      </c>
    </row>
    <row r="131" spans="1:6">
      <c r="A131" s="3">
        <v>43222</v>
      </c>
      <c r="B131" s="2" t="s">
        <v>43</v>
      </c>
      <c r="C131" s="2" t="s">
        <v>97</v>
      </c>
      <c r="D131" s="2" t="s">
        <v>90</v>
      </c>
      <c r="E131" s="19" t="s">
        <v>227</v>
      </c>
      <c r="F131" s="11">
        <v>36</v>
      </c>
    </row>
    <row r="132" spans="1:6">
      <c r="A132" s="3">
        <v>43223</v>
      </c>
      <c r="B132" s="2" t="s">
        <v>12</v>
      </c>
      <c r="C132" s="2" t="s">
        <v>96</v>
      </c>
      <c r="D132" s="2" t="s">
        <v>98</v>
      </c>
      <c r="E132" s="19" t="s">
        <v>228</v>
      </c>
      <c r="F132" s="11">
        <v>36.5</v>
      </c>
    </row>
    <row r="133" spans="1:6">
      <c r="A133" s="3">
        <v>43223</v>
      </c>
      <c r="B133" s="2" t="s">
        <v>14</v>
      </c>
      <c r="C133" s="2" t="s">
        <v>15</v>
      </c>
      <c r="D133" s="2" t="s">
        <v>32</v>
      </c>
      <c r="E133" s="19" t="s">
        <v>206</v>
      </c>
      <c r="F133" s="11">
        <v>30</v>
      </c>
    </row>
    <row r="134" spans="1:6">
      <c r="A134" s="3">
        <v>43224</v>
      </c>
      <c r="B134" s="2" t="s">
        <v>99</v>
      </c>
      <c r="C134" s="2" t="s">
        <v>96</v>
      </c>
      <c r="D134" s="2" t="s">
        <v>60</v>
      </c>
      <c r="E134" s="19" t="s">
        <v>229</v>
      </c>
      <c r="F134" s="11">
        <v>71.510000000000005</v>
      </c>
    </row>
    <row r="135" spans="1:6">
      <c r="A135" s="3">
        <v>43226</v>
      </c>
      <c r="B135" s="2" t="s">
        <v>76</v>
      </c>
      <c r="C135" s="2" t="s">
        <v>15</v>
      </c>
      <c r="D135" s="2" t="s">
        <v>32</v>
      </c>
      <c r="E135" s="19" t="s">
        <v>230</v>
      </c>
      <c r="F135" s="11">
        <v>11.6</v>
      </c>
    </row>
    <row r="136" spans="1:6">
      <c r="A136" s="3">
        <v>43223</v>
      </c>
      <c r="B136" s="2" t="s">
        <v>76</v>
      </c>
      <c r="C136" s="2" t="s">
        <v>89</v>
      </c>
      <c r="D136" s="2" t="s">
        <v>60</v>
      </c>
      <c r="E136" s="2" t="s">
        <v>231</v>
      </c>
      <c r="F136" s="11">
        <v>11.6</v>
      </c>
    </row>
    <row r="137" spans="1:6">
      <c r="A137" s="3">
        <v>43226</v>
      </c>
      <c r="B137" s="2" t="s">
        <v>100</v>
      </c>
      <c r="C137" s="2" t="s">
        <v>26</v>
      </c>
      <c r="D137" s="2" t="s">
        <v>42</v>
      </c>
      <c r="E137" s="19" t="s">
        <v>232</v>
      </c>
      <c r="F137" s="11">
        <v>21.4</v>
      </c>
    </row>
    <row r="138" spans="1:6">
      <c r="A138" s="3">
        <v>43227</v>
      </c>
      <c r="B138" s="2" t="s">
        <v>76</v>
      </c>
      <c r="C138" s="2" t="s">
        <v>26</v>
      </c>
      <c r="D138" s="2" t="s">
        <v>42</v>
      </c>
      <c r="E138" s="19" t="s">
        <v>233</v>
      </c>
      <c r="F138" s="11">
        <v>20.5</v>
      </c>
    </row>
    <row r="139" spans="1:6">
      <c r="A139" s="3">
        <v>43224</v>
      </c>
      <c r="B139" s="2" t="s">
        <v>76</v>
      </c>
      <c r="C139" s="2" t="s">
        <v>87</v>
      </c>
      <c r="D139" s="2" t="s">
        <v>42</v>
      </c>
      <c r="E139" s="19" t="s">
        <v>212</v>
      </c>
      <c r="F139" s="11">
        <v>11.6</v>
      </c>
    </row>
    <row r="140" spans="1:6">
      <c r="A140" s="3">
        <v>43225</v>
      </c>
      <c r="B140" s="2" t="s">
        <v>76</v>
      </c>
      <c r="C140" s="2" t="s">
        <v>87</v>
      </c>
      <c r="D140" s="2" t="s">
        <v>33</v>
      </c>
      <c r="E140" s="19" t="s">
        <v>234</v>
      </c>
      <c r="F140" s="11">
        <v>11.6</v>
      </c>
    </row>
    <row r="141" spans="1:6">
      <c r="A141" s="3">
        <v>43228</v>
      </c>
      <c r="B141" s="2" t="s">
        <v>12</v>
      </c>
      <c r="C141" s="2" t="s">
        <v>96</v>
      </c>
      <c r="D141" s="2" t="s">
        <v>60</v>
      </c>
      <c r="E141" s="19" t="s">
        <v>235</v>
      </c>
      <c r="F141" s="11">
        <v>24</v>
      </c>
    </row>
    <row r="142" spans="1:6">
      <c r="A142" s="3">
        <v>43225</v>
      </c>
      <c r="B142" s="2" t="s">
        <v>14</v>
      </c>
      <c r="C142" s="2" t="s">
        <v>29</v>
      </c>
      <c r="D142" s="2" t="s">
        <v>101</v>
      </c>
      <c r="E142" s="2" t="s">
        <v>206</v>
      </c>
      <c r="F142" s="11">
        <v>12.5</v>
      </c>
    </row>
    <row r="143" spans="1:6">
      <c r="A143" s="3">
        <v>43227</v>
      </c>
      <c r="B143" s="2" t="s">
        <v>31</v>
      </c>
      <c r="C143" s="2" t="s">
        <v>29</v>
      </c>
      <c r="D143" s="2" t="s">
        <v>81</v>
      </c>
      <c r="E143" s="19" t="s">
        <v>236</v>
      </c>
      <c r="F143" s="11">
        <v>38.5</v>
      </c>
    </row>
    <row r="144" spans="1:6">
      <c r="A144" s="3">
        <v>43228</v>
      </c>
      <c r="B144" s="2" t="s">
        <v>31</v>
      </c>
      <c r="C144" s="2" t="s">
        <v>29</v>
      </c>
      <c r="D144" s="2" t="s">
        <v>81</v>
      </c>
      <c r="E144" s="19" t="s">
        <v>237</v>
      </c>
      <c r="F144" s="11">
        <v>55</v>
      </c>
    </row>
    <row r="145" spans="1:6">
      <c r="A145" s="3">
        <v>43230</v>
      </c>
      <c r="B145" s="2" t="s">
        <v>12</v>
      </c>
      <c r="C145" s="2" t="s">
        <v>96</v>
      </c>
      <c r="D145" s="2" t="s">
        <v>35</v>
      </c>
      <c r="E145" s="2" t="s">
        <v>238</v>
      </c>
      <c r="F145" s="11">
        <v>24</v>
      </c>
    </row>
    <row r="146" spans="1:6">
      <c r="A146" s="3">
        <v>43229</v>
      </c>
      <c r="B146" s="2" t="s">
        <v>12</v>
      </c>
      <c r="C146" s="2" t="s">
        <v>15</v>
      </c>
      <c r="D146" s="2" t="s">
        <v>32</v>
      </c>
      <c r="E146" s="2" t="s">
        <v>239</v>
      </c>
      <c r="F146" s="11">
        <v>26</v>
      </c>
    </row>
    <row r="147" spans="1:6">
      <c r="A147" s="3">
        <v>43230</v>
      </c>
      <c r="B147" s="2" t="s">
        <v>100</v>
      </c>
      <c r="C147" s="2" t="s">
        <v>15</v>
      </c>
      <c r="D147" s="2" t="s">
        <v>32</v>
      </c>
      <c r="E147" s="19" t="s">
        <v>240</v>
      </c>
      <c r="F147" s="11">
        <v>28</v>
      </c>
    </row>
    <row r="148" spans="1:6">
      <c r="A148" s="3">
        <v>43381</v>
      </c>
      <c r="B148" s="2" t="s">
        <v>102</v>
      </c>
      <c r="C148" s="2" t="s">
        <v>26</v>
      </c>
      <c r="D148" s="2" t="s">
        <v>62</v>
      </c>
      <c r="E148" s="19" t="s">
        <v>241</v>
      </c>
      <c r="F148" s="11">
        <v>68</v>
      </c>
    </row>
    <row r="149" spans="1:6">
      <c r="A149" s="3">
        <v>43230</v>
      </c>
      <c r="B149" s="2" t="s">
        <v>84</v>
      </c>
      <c r="C149" s="2" t="s">
        <v>26</v>
      </c>
      <c r="D149" s="2" t="s">
        <v>60</v>
      </c>
      <c r="E149" s="2" t="s">
        <v>242</v>
      </c>
      <c r="F149" s="11">
        <v>50</v>
      </c>
    </row>
    <row r="150" spans="1:6">
      <c r="A150" s="3">
        <v>43231</v>
      </c>
      <c r="B150" s="2" t="s">
        <v>103</v>
      </c>
      <c r="C150" s="2" t="s">
        <v>96</v>
      </c>
      <c r="D150" s="2" t="s">
        <v>90</v>
      </c>
      <c r="E150" s="19" t="s">
        <v>243</v>
      </c>
      <c r="F150" s="11">
        <v>40.9</v>
      </c>
    </row>
    <row r="151" spans="1:6">
      <c r="A151" s="3">
        <v>43230</v>
      </c>
      <c r="B151" s="2" t="s">
        <v>31</v>
      </c>
      <c r="C151" s="2" t="s">
        <v>29</v>
      </c>
      <c r="D151" s="2" t="s">
        <v>33</v>
      </c>
      <c r="E151" s="2" t="s">
        <v>244</v>
      </c>
      <c r="F151" s="11">
        <v>61</v>
      </c>
    </row>
    <row r="152" spans="1:6">
      <c r="A152" s="3">
        <v>43231</v>
      </c>
      <c r="B152" s="2" t="s">
        <v>104</v>
      </c>
      <c r="C152" s="2" t="s">
        <v>29</v>
      </c>
      <c r="D152" s="2" t="s">
        <v>33</v>
      </c>
      <c r="E152" s="19" t="s">
        <v>245</v>
      </c>
      <c r="F152" s="11">
        <v>79.7</v>
      </c>
    </row>
    <row r="153" spans="1:6">
      <c r="A153" s="3">
        <v>43234</v>
      </c>
      <c r="B153" s="2" t="s">
        <v>76</v>
      </c>
      <c r="C153" s="2" t="s">
        <v>29</v>
      </c>
      <c r="D153" s="2" t="s">
        <v>33</v>
      </c>
      <c r="E153" s="2" t="s">
        <v>246</v>
      </c>
      <c r="F153" s="11">
        <v>11.6</v>
      </c>
    </row>
    <row r="154" spans="1:6">
      <c r="A154" s="3">
        <v>43202</v>
      </c>
      <c r="B154" s="2" t="s">
        <v>76</v>
      </c>
      <c r="C154" s="2" t="s">
        <v>15</v>
      </c>
      <c r="D154" s="2" t="s">
        <v>32</v>
      </c>
      <c r="E154" s="19" t="s">
        <v>247</v>
      </c>
      <c r="F154" s="11">
        <v>11.6</v>
      </c>
    </row>
    <row r="155" spans="1:6">
      <c r="A155" s="3">
        <v>43203</v>
      </c>
      <c r="B155" s="2" t="s">
        <v>76</v>
      </c>
      <c r="C155" s="2" t="s">
        <v>15</v>
      </c>
      <c r="D155" s="2" t="s">
        <v>32</v>
      </c>
      <c r="E155" s="19" t="s">
        <v>247</v>
      </c>
      <c r="F155" s="11">
        <v>11.6</v>
      </c>
    </row>
    <row r="156" spans="1:6">
      <c r="A156" s="3">
        <v>43234</v>
      </c>
      <c r="B156" s="2" t="s">
        <v>31</v>
      </c>
      <c r="C156" s="2" t="s">
        <v>26</v>
      </c>
      <c r="D156" s="2" t="s">
        <v>42</v>
      </c>
      <c r="E156" s="2" t="s">
        <v>248</v>
      </c>
      <c r="F156" s="11">
        <v>65.95</v>
      </c>
    </row>
    <row r="157" spans="1:6">
      <c r="A157" s="3">
        <v>43235</v>
      </c>
      <c r="B157" s="2" t="s">
        <v>84</v>
      </c>
      <c r="C157" s="2" t="s">
        <v>26</v>
      </c>
      <c r="D157" s="2" t="s">
        <v>42</v>
      </c>
      <c r="E157" s="2" t="s">
        <v>249</v>
      </c>
      <c r="F157" s="11">
        <v>58</v>
      </c>
    </row>
    <row r="158" spans="1:6">
      <c r="A158" s="3">
        <v>43237</v>
      </c>
      <c r="B158" s="2" t="s">
        <v>12</v>
      </c>
      <c r="C158" s="2" t="s">
        <v>15</v>
      </c>
      <c r="D158" s="2" t="s">
        <v>32</v>
      </c>
      <c r="E158" s="19" t="s">
        <v>254</v>
      </c>
      <c r="F158" s="11">
        <v>22.5</v>
      </c>
    </row>
    <row r="159" spans="1:6">
      <c r="A159" s="3">
        <v>43237</v>
      </c>
      <c r="B159" s="2" t="s">
        <v>76</v>
      </c>
      <c r="C159" s="2" t="s">
        <v>29</v>
      </c>
      <c r="D159" s="2" t="s">
        <v>33</v>
      </c>
      <c r="E159" s="2" t="s">
        <v>246</v>
      </c>
      <c r="F159" s="11"/>
    </row>
    <row r="160" spans="1:6">
      <c r="A160" s="3">
        <v>43235</v>
      </c>
      <c r="B160" s="2" t="s">
        <v>95</v>
      </c>
      <c r="C160" s="2" t="s">
        <v>29</v>
      </c>
      <c r="D160" s="2" t="s">
        <v>250</v>
      </c>
      <c r="E160" s="19" t="s">
        <v>255</v>
      </c>
      <c r="F160" s="11">
        <v>50.8</v>
      </c>
    </row>
    <row r="161" spans="1:6">
      <c r="A161" s="3">
        <v>43239</v>
      </c>
      <c r="B161" s="2" t="s">
        <v>76</v>
      </c>
      <c r="C161" s="2" t="s">
        <v>89</v>
      </c>
      <c r="D161" s="2" t="s">
        <v>60</v>
      </c>
      <c r="E161" s="19" t="s">
        <v>231</v>
      </c>
      <c r="F161" s="11"/>
    </row>
    <row r="162" spans="1:6">
      <c r="A162" s="3">
        <v>43237</v>
      </c>
      <c r="B162" s="2" t="s">
        <v>12</v>
      </c>
      <c r="C162" s="2" t="s">
        <v>65</v>
      </c>
      <c r="D162" s="2" t="s">
        <v>251</v>
      </c>
      <c r="E162" s="19" t="s">
        <v>252</v>
      </c>
      <c r="F162" s="11">
        <v>10</v>
      </c>
    </row>
    <row r="163" spans="1:6">
      <c r="A163" s="3">
        <v>43237</v>
      </c>
      <c r="B163" s="2" t="s">
        <v>11</v>
      </c>
      <c r="C163" s="2" t="s">
        <v>26</v>
      </c>
      <c r="D163" s="2" t="s">
        <v>42</v>
      </c>
      <c r="E163" s="19" t="s">
        <v>256</v>
      </c>
      <c r="F163" s="11">
        <v>36</v>
      </c>
    </row>
    <row r="164" spans="1:6">
      <c r="A164" s="3">
        <v>43241</v>
      </c>
      <c r="B164" s="2" t="s">
        <v>76</v>
      </c>
      <c r="C164" s="2" t="s">
        <v>26</v>
      </c>
      <c r="D164" s="2" t="s">
        <v>42</v>
      </c>
      <c r="E164" s="19" t="s">
        <v>257</v>
      </c>
      <c r="F164" s="11">
        <v>21</v>
      </c>
    </row>
    <row r="165" spans="1:6">
      <c r="A165" s="3">
        <v>43240</v>
      </c>
      <c r="B165" s="2" t="s">
        <v>76</v>
      </c>
      <c r="C165" s="2" t="s">
        <v>15</v>
      </c>
      <c r="D165" s="2" t="s">
        <v>32</v>
      </c>
      <c r="E165" s="19" t="s">
        <v>258</v>
      </c>
      <c r="F165" s="11">
        <v>12</v>
      </c>
    </row>
    <row r="166" spans="1:6">
      <c r="A166" s="3">
        <v>43241</v>
      </c>
      <c r="B166" s="2" t="s">
        <v>11</v>
      </c>
      <c r="C166" s="2" t="s">
        <v>15</v>
      </c>
      <c r="D166" s="2" t="s">
        <v>32</v>
      </c>
      <c r="E166" s="19" t="s">
        <v>259</v>
      </c>
      <c r="F166" s="11">
        <v>29.99</v>
      </c>
    </row>
    <row r="167" spans="1:6">
      <c r="A167" s="3">
        <v>43237</v>
      </c>
      <c r="B167" s="2" t="s">
        <v>95</v>
      </c>
      <c r="C167" s="2" t="s">
        <v>29</v>
      </c>
      <c r="D167" s="2" t="s">
        <v>45</v>
      </c>
      <c r="E167" s="19" t="s">
        <v>260</v>
      </c>
      <c r="F167" s="11">
        <v>55.3</v>
      </c>
    </row>
    <row r="168" spans="1:6">
      <c r="A168" s="3">
        <v>43241</v>
      </c>
      <c r="B168" s="2" t="s">
        <v>31</v>
      </c>
      <c r="C168" s="2" t="s">
        <v>29</v>
      </c>
      <c r="D168" s="2" t="s">
        <v>33</v>
      </c>
      <c r="E168" s="19" t="s">
        <v>261</v>
      </c>
      <c r="F168" s="11">
        <v>55</v>
      </c>
    </row>
    <row r="169" spans="1:6">
      <c r="A169" s="3">
        <v>43244</v>
      </c>
      <c r="B169" s="2" t="s">
        <v>100</v>
      </c>
      <c r="C169" s="2" t="s">
        <v>26</v>
      </c>
      <c r="D169" s="2" t="s">
        <v>42</v>
      </c>
      <c r="E169" s="19" t="s">
        <v>262</v>
      </c>
      <c r="F169" s="11">
        <v>35</v>
      </c>
    </row>
    <row r="170" spans="1:6">
      <c r="A170" s="3">
        <v>43250</v>
      </c>
      <c r="B170" s="2" t="s">
        <v>76</v>
      </c>
      <c r="C170" s="2" t="s">
        <v>26</v>
      </c>
      <c r="D170" s="2" t="s">
        <v>253</v>
      </c>
      <c r="E170" s="19" t="s">
        <v>263</v>
      </c>
      <c r="F170" s="11">
        <v>53</v>
      </c>
    </row>
    <row r="171" spans="1:6">
      <c r="A171" s="3">
        <v>43255</v>
      </c>
      <c r="B171" s="2" t="s">
        <v>264</v>
      </c>
      <c r="C171" s="2" t="s">
        <v>56</v>
      </c>
      <c r="D171" s="2" t="s">
        <v>32</v>
      </c>
      <c r="E171" s="19" t="s">
        <v>275</v>
      </c>
      <c r="F171" s="11">
        <v>26</v>
      </c>
    </row>
    <row r="172" spans="1:6">
      <c r="A172" s="3">
        <v>43255</v>
      </c>
      <c r="B172" s="2" t="s">
        <v>84</v>
      </c>
      <c r="C172" s="2" t="s">
        <v>26</v>
      </c>
      <c r="D172" s="2" t="s">
        <v>90</v>
      </c>
      <c r="E172" s="19" t="s">
        <v>276</v>
      </c>
      <c r="F172" s="11">
        <v>54</v>
      </c>
    </row>
    <row r="173" spans="1:6">
      <c r="A173" s="3">
        <v>43256</v>
      </c>
      <c r="B173" s="2" t="s">
        <v>264</v>
      </c>
      <c r="C173" s="2" t="s">
        <v>87</v>
      </c>
      <c r="D173" s="2" t="s">
        <v>60</v>
      </c>
      <c r="E173" s="19" t="s">
        <v>277</v>
      </c>
      <c r="F173" s="11"/>
    </row>
    <row r="174" spans="1:6">
      <c r="A174" s="3">
        <v>43256</v>
      </c>
      <c r="B174" s="2" t="s">
        <v>63</v>
      </c>
      <c r="C174" s="2" t="s">
        <v>29</v>
      </c>
      <c r="D174" s="2" t="s">
        <v>271</v>
      </c>
      <c r="E174" s="19" t="s">
        <v>278</v>
      </c>
      <c r="F174" s="11">
        <v>48</v>
      </c>
    </row>
    <row r="175" spans="1:6">
      <c r="A175" s="3">
        <v>43258</v>
      </c>
      <c r="B175" s="2" t="s">
        <v>63</v>
      </c>
      <c r="C175" s="2" t="s">
        <v>29</v>
      </c>
      <c r="D175" s="2" t="s">
        <v>272</v>
      </c>
      <c r="E175" s="2" t="s">
        <v>279</v>
      </c>
      <c r="F175" s="11">
        <v>45</v>
      </c>
    </row>
    <row r="176" spans="1:6">
      <c r="A176" s="3">
        <v>43257</v>
      </c>
      <c r="B176" s="2" t="s">
        <v>264</v>
      </c>
      <c r="C176" s="2" t="s">
        <v>29</v>
      </c>
      <c r="D176" s="2" t="s">
        <v>271</v>
      </c>
      <c r="E176" s="19" t="s">
        <v>280</v>
      </c>
      <c r="F176" s="11">
        <v>29</v>
      </c>
    </row>
    <row r="177" spans="1:6">
      <c r="A177" s="3">
        <v>43257</v>
      </c>
      <c r="B177" s="2" t="s">
        <v>264</v>
      </c>
      <c r="C177" s="2" t="s">
        <v>29</v>
      </c>
      <c r="D177" s="2" t="s">
        <v>271</v>
      </c>
      <c r="E177" s="19" t="s">
        <v>280</v>
      </c>
      <c r="F177" s="11"/>
    </row>
    <row r="178" spans="1:6">
      <c r="A178" s="3">
        <v>43255</v>
      </c>
      <c r="B178" s="2" t="s">
        <v>265</v>
      </c>
      <c r="C178" s="2" t="s">
        <v>29</v>
      </c>
      <c r="D178" s="2" t="s">
        <v>52</v>
      </c>
      <c r="E178" s="19" t="s">
        <v>281</v>
      </c>
      <c r="F178" s="11">
        <v>53</v>
      </c>
    </row>
    <row r="179" spans="1:6">
      <c r="A179" s="3">
        <v>43257</v>
      </c>
      <c r="B179" s="2" t="s">
        <v>265</v>
      </c>
      <c r="C179" s="2" t="s">
        <v>26</v>
      </c>
      <c r="D179" s="2" t="s">
        <v>62</v>
      </c>
      <c r="E179" s="19" t="s">
        <v>282</v>
      </c>
      <c r="F179" s="11">
        <v>65</v>
      </c>
    </row>
    <row r="180" spans="1:6">
      <c r="A180" s="3">
        <v>43258</v>
      </c>
      <c r="B180" s="2" t="s">
        <v>265</v>
      </c>
      <c r="C180" s="2" t="s">
        <v>26</v>
      </c>
      <c r="D180" s="2" t="s">
        <v>62</v>
      </c>
      <c r="E180" s="19" t="s">
        <v>283</v>
      </c>
      <c r="F180" s="11">
        <v>46.7</v>
      </c>
    </row>
    <row r="181" spans="1:6">
      <c r="A181" s="3">
        <v>43262</v>
      </c>
      <c r="B181" s="2" t="s">
        <v>264</v>
      </c>
      <c r="C181" s="2" t="s">
        <v>56</v>
      </c>
      <c r="D181" s="2" t="s">
        <v>273</v>
      </c>
      <c r="E181" s="19" t="s">
        <v>275</v>
      </c>
      <c r="F181" s="11"/>
    </row>
    <row r="182" spans="1:6">
      <c r="A182" s="3">
        <v>43259</v>
      </c>
      <c r="B182" s="2" t="s">
        <v>85</v>
      </c>
      <c r="C182" s="2" t="s">
        <v>56</v>
      </c>
      <c r="D182" s="2" t="s">
        <v>273</v>
      </c>
      <c r="E182" s="2" t="s">
        <v>284</v>
      </c>
      <c r="F182" s="11">
        <v>25</v>
      </c>
    </row>
    <row r="183" spans="1:6">
      <c r="A183" s="3">
        <v>43260</v>
      </c>
      <c r="B183" s="2" t="s">
        <v>85</v>
      </c>
      <c r="C183" s="2" t="s">
        <v>29</v>
      </c>
      <c r="D183" s="2" t="s">
        <v>101</v>
      </c>
      <c r="E183" s="19" t="s">
        <v>285</v>
      </c>
      <c r="F183" s="11">
        <v>14</v>
      </c>
    </row>
    <row r="184" spans="1:6">
      <c r="A184" s="3">
        <v>43264</v>
      </c>
      <c r="B184" s="2" t="s">
        <v>265</v>
      </c>
      <c r="C184" s="2" t="s">
        <v>29</v>
      </c>
      <c r="D184" s="2" t="s">
        <v>33</v>
      </c>
      <c r="E184" s="19" t="s">
        <v>286</v>
      </c>
      <c r="F184" s="11">
        <v>58</v>
      </c>
    </row>
    <row r="185" spans="1:6">
      <c r="A185" s="3">
        <v>43262</v>
      </c>
      <c r="B185" s="2" t="s">
        <v>266</v>
      </c>
      <c r="C185" s="2" t="s">
        <v>29</v>
      </c>
      <c r="D185" s="2" t="s">
        <v>101</v>
      </c>
      <c r="E185" s="19" t="s">
        <v>287</v>
      </c>
      <c r="F185" s="11">
        <v>30</v>
      </c>
    </row>
    <row r="186" spans="1:6">
      <c r="A186" s="3">
        <v>43263</v>
      </c>
      <c r="B186" s="2" t="s">
        <v>267</v>
      </c>
      <c r="C186" s="2" t="s">
        <v>29</v>
      </c>
      <c r="D186" s="2" t="s">
        <v>33</v>
      </c>
      <c r="E186" s="2" t="s">
        <v>288</v>
      </c>
      <c r="F186" s="11">
        <v>35</v>
      </c>
    </row>
    <row r="187" spans="1:6">
      <c r="A187" s="3">
        <v>43270</v>
      </c>
      <c r="B187" s="2" t="s">
        <v>266</v>
      </c>
      <c r="C187" s="2" t="s">
        <v>26</v>
      </c>
      <c r="D187" s="2" t="s">
        <v>101</v>
      </c>
      <c r="E187" s="19" t="s">
        <v>289</v>
      </c>
      <c r="F187" s="11">
        <v>21</v>
      </c>
    </row>
    <row r="188" spans="1:6">
      <c r="A188" s="3">
        <v>43263</v>
      </c>
      <c r="B188" s="2" t="s">
        <v>264</v>
      </c>
      <c r="C188" s="2" t="s">
        <v>26</v>
      </c>
      <c r="D188" s="2" t="s">
        <v>42</v>
      </c>
      <c r="E188" s="19" t="s">
        <v>290</v>
      </c>
      <c r="F188" s="11"/>
    </row>
    <row r="189" spans="1:6" ht="25.5">
      <c r="A189" s="3">
        <v>43264</v>
      </c>
      <c r="B189" s="2" t="s">
        <v>63</v>
      </c>
      <c r="C189" s="2" t="s">
        <v>26</v>
      </c>
      <c r="D189" s="2" t="s">
        <v>67</v>
      </c>
      <c r="E189" s="19" t="s">
        <v>291</v>
      </c>
      <c r="F189" s="11">
        <v>70.5</v>
      </c>
    </row>
    <row r="190" spans="1:6">
      <c r="A190" s="3">
        <v>43269</v>
      </c>
      <c r="B190" s="2" t="s">
        <v>268</v>
      </c>
      <c r="C190" s="2" t="s">
        <v>26</v>
      </c>
      <c r="D190" s="2" t="s">
        <v>52</v>
      </c>
      <c r="E190" s="19" t="s">
        <v>292</v>
      </c>
      <c r="F190" s="11">
        <v>76</v>
      </c>
    </row>
    <row r="191" spans="1:6">
      <c r="A191" s="3">
        <v>43271</v>
      </c>
      <c r="B191" s="2" t="s">
        <v>269</v>
      </c>
      <c r="C191" s="2" t="s">
        <v>29</v>
      </c>
      <c r="D191" s="2" t="s">
        <v>272</v>
      </c>
      <c r="E191" s="19" t="s">
        <v>293</v>
      </c>
      <c r="F191" s="11">
        <v>27.5</v>
      </c>
    </row>
    <row r="192" spans="1:6">
      <c r="A192" s="3">
        <v>43271</v>
      </c>
      <c r="B192" s="2" t="s">
        <v>63</v>
      </c>
      <c r="C192" s="2" t="s">
        <v>73</v>
      </c>
      <c r="D192" s="2" t="s">
        <v>35</v>
      </c>
      <c r="E192" s="19" t="s">
        <v>294</v>
      </c>
      <c r="F192" s="11">
        <v>46.5</v>
      </c>
    </row>
    <row r="193" spans="1:6">
      <c r="A193" s="3">
        <v>43271</v>
      </c>
      <c r="B193" s="2" t="s">
        <v>268</v>
      </c>
      <c r="C193" s="2" t="s">
        <v>26</v>
      </c>
      <c r="D193" s="2" t="s">
        <v>52</v>
      </c>
      <c r="E193" s="19" t="s">
        <v>295</v>
      </c>
      <c r="F193" s="11">
        <v>70</v>
      </c>
    </row>
    <row r="194" spans="1:6">
      <c r="A194" s="3">
        <v>43272</v>
      </c>
      <c r="B194" s="2" t="s">
        <v>28</v>
      </c>
      <c r="C194" s="2" t="s">
        <v>26</v>
      </c>
      <c r="D194" s="2" t="s">
        <v>42</v>
      </c>
      <c r="E194" s="19" t="s">
        <v>296</v>
      </c>
      <c r="F194" s="11">
        <v>70</v>
      </c>
    </row>
    <row r="195" spans="1:6">
      <c r="A195" s="3">
        <v>43273</v>
      </c>
      <c r="B195" s="2" t="s">
        <v>270</v>
      </c>
      <c r="C195" s="2" t="s">
        <v>26</v>
      </c>
      <c r="D195" s="2" t="s">
        <v>35</v>
      </c>
      <c r="E195" s="19" t="s">
        <v>297</v>
      </c>
      <c r="F195" s="11">
        <v>75.400000000000006</v>
      </c>
    </row>
    <row r="196" spans="1:6">
      <c r="A196" s="3">
        <v>43278</v>
      </c>
      <c r="B196" s="2" t="s">
        <v>63</v>
      </c>
      <c r="C196" s="2" t="s">
        <v>73</v>
      </c>
      <c r="D196" s="2" t="s">
        <v>35</v>
      </c>
      <c r="E196" s="2" t="s">
        <v>294</v>
      </c>
      <c r="F196" s="11">
        <v>37.5</v>
      </c>
    </row>
    <row r="197" spans="1:6">
      <c r="A197" s="3">
        <v>43277</v>
      </c>
      <c r="B197" s="2" t="s">
        <v>51</v>
      </c>
      <c r="C197" s="2" t="s">
        <v>26</v>
      </c>
      <c r="D197" s="2" t="s">
        <v>274</v>
      </c>
      <c r="E197" s="19" t="s">
        <v>298</v>
      </c>
      <c r="F197" s="11">
        <v>63.8</v>
      </c>
    </row>
    <row r="198" spans="1:6">
      <c r="A198" s="3">
        <v>43279</v>
      </c>
      <c r="B198" s="2" t="s">
        <v>266</v>
      </c>
      <c r="C198" s="2" t="s">
        <v>26</v>
      </c>
      <c r="D198" s="2" t="s">
        <v>101</v>
      </c>
      <c r="E198" s="19" t="s">
        <v>298</v>
      </c>
      <c r="F198" s="11">
        <v>25</v>
      </c>
    </row>
    <row r="199" spans="1:6">
      <c r="A199" s="3">
        <v>43284</v>
      </c>
      <c r="B199" s="2" t="s">
        <v>76</v>
      </c>
      <c r="C199" s="2" t="s">
        <v>15</v>
      </c>
      <c r="D199" s="2" t="s">
        <v>299</v>
      </c>
      <c r="E199" s="2" t="s">
        <v>311</v>
      </c>
      <c r="F199" s="11">
        <v>11.8</v>
      </c>
    </row>
    <row r="200" spans="1:6">
      <c r="A200" s="3">
        <v>43285</v>
      </c>
      <c r="B200" s="2" t="s">
        <v>76</v>
      </c>
      <c r="C200" s="2" t="s">
        <v>15</v>
      </c>
      <c r="D200" s="2" t="s">
        <v>300</v>
      </c>
      <c r="E200" s="19" t="s">
        <v>312</v>
      </c>
      <c r="F200" s="11">
        <v>28.9</v>
      </c>
    </row>
    <row r="201" spans="1:6">
      <c r="A201" s="3">
        <v>43284</v>
      </c>
      <c r="B201" s="2" t="s">
        <v>301</v>
      </c>
      <c r="C201" s="2" t="s">
        <v>96</v>
      </c>
      <c r="D201" s="2" t="s">
        <v>302</v>
      </c>
      <c r="E201" s="19" t="s">
        <v>313</v>
      </c>
      <c r="F201" s="11">
        <v>91.75</v>
      </c>
    </row>
    <row r="202" spans="1:6">
      <c r="A202" s="3">
        <v>43285</v>
      </c>
      <c r="B202" s="2" t="s">
        <v>63</v>
      </c>
      <c r="C202" s="2" t="s">
        <v>303</v>
      </c>
      <c r="D202" s="2" t="s">
        <v>60</v>
      </c>
      <c r="E202" s="6" t="s">
        <v>314</v>
      </c>
      <c r="F202" s="11">
        <v>35</v>
      </c>
    </row>
    <row r="203" spans="1:6">
      <c r="A203" s="3">
        <v>43284</v>
      </c>
      <c r="B203" s="2" t="s">
        <v>301</v>
      </c>
      <c r="C203" s="2" t="s">
        <v>26</v>
      </c>
      <c r="D203" s="2" t="s">
        <v>42</v>
      </c>
      <c r="E203" s="19" t="s">
        <v>315</v>
      </c>
      <c r="F203" s="11">
        <v>18</v>
      </c>
    </row>
    <row r="204" spans="1:6">
      <c r="A204" s="3">
        <v>43291</v>
      </c>
      <c r="B204" s="2" t="s">
        <v>304</v>
      </c>
      <c r="C204" s="2" t="s">
        <v>15</v>
      </c>
      <c r="D204" s="2" t="s">
        <v>299</v>
      </c>
      <c r="E204" s="19" t="s">
        <v>316</v>
      </c>
      <c r="F204" s="11">
        <v>29</v>
      </c>
    </row>
    <row r="205" spans="1:6">
      <c r="A205" s="3">
        <v>43291</v>
      </c>
      <c r="B205" s="2" t="s">
        <v>267</v>
      </c>
      <c r="C205" s="2" t="s">
        <v>305</v>
      </c>
      <c r="D205" s="2" t="s">
        <v>60</v>
      </c>
      <c r="E205" s="19" t="s">
        <v>317</v>
      </c>
      <c r="F205" s="11">
        <v>32</v>
      </c>
    </row>
    <row r="206" spans="1:6">
      <c r="A206" s="3">
        <v>43290</v>
      </c>
      <c r="B206" s="2" t="s">
        <v>85</v>
      </c>
      <c r="C206" s="2" t="s">
        <v>306</v>
      </c>
      <c r="D206" s="2" t="s">
        <v>271</v>
      </c>
      <c r="E206" s="19" t="s">
        <v>318</v>
      </c>
      <c r="F206" s="11">
        <v>26</v>
      </c>
    </row>
    <row r="207" spans="1:6">
      <c r="A207" s="3">
        <v>43291</v>
      </c>
      <c r="B207" s="2" t="s">
        <v>307</v>
      </c>
      <c r="C207" s="2" t="s">
        <v>306</v>
      </c>
      <c r="D207" s="2" t="s">
        <v>33</v>
      </c>
      <c r="E207" s="19" t="s">
        <v>319</v>
      </c>
      <c r="F207" s="11">
        <v>23.61</v>
      </c>
    </row>
    <row r="208" spans="1:6">
      <c r="A208" s="3">
        <v>43291</v>
      </c>
      <c r="B208" s="2" t="s">
        <v>301</v>
      </c>
      <c r="C208" s="2" t="s">
        <v>26</v>
      </c>
      <c r="D208" s="2" t="s">
        <v>42</v>
      </c>
      <c r="E208" s="19" t="s">
        <v>320</v>
      </c>
      <c r="F208" s="11">
        <v>39.9</v>
      </c>
    </row>
    <row r="209" spans="1:6">
      <c r="A209" s="3">
        <v>43294</v>
      </c>
      <c r="B209" s="2" t="s">
        <v>84</v>
      </c>
      <c r="C209" s="2" t="s">
        <v>306</v>
      </c>
      <c r="D209" s="2" t="s">
        <v>52</v>
      </c>
      <c r="E209" s="19" t="s">
        <v>321</v>
      </c>
      <c r="F209" s="11">
        <v>55</v>
      </c>
    </row>
    <row r="210" spans="1:6">
      <c r="A210" s="3">
        <v>43293</v>
      </c>
      <c r="B210" s="2" t="s">
        <v>301</v>
      </c>
      <c r="C210" s="2" t="s">
        <v>306</v>
      </c>
      <c r="D210" s="2" t="s">
        <v>271</v>
      </c>
      <c r="E210" s="19" t="s">
        <v>322</v>
      </c>
      <c r="F210" s="11">
        <v>36.15</v>
      </c>
    </row>
    <row r="211" spans="1:6">
      <c r="A211" s="3">
        <v>43297</v>
      </c>
      <c r="B211" s="2" t="s">
        <v>266</v>
      </c>
      <c r="C211" s="2" t="s">
        <v>306</v>
      </c>
      <c r="D211" s="2" t="s">
        <v>299</v>
      </c>
      <c r="E211" s="19" t="s">
        <v>323</v>
      </c>
      <c r="F211" s="11">
        <v>34.5</v>
      </c>
    </row>
    <row r="212" spans="1:6">
      <c r="A212" s="3">
        <v>43294</v>
      </c>
      <c r="B212" s="2" t="s">
        <v>267</v>
      </c>
      <c r="C212" s="2" t="s">
        <v>305</v>
      </c>
      <c r="D212" s="2" t="s">
        <v>60</v>
      </c>
      <c r="E212" s="2" t="s">
        <v>324</v>
      </c>
      <c r="F212" s="11">
        <v>28.76</v>
      </c>
    </row>
    <row r="213" spans="1:6">
      <c r="A213" s="3">
        <v>43297</v>
      </c>
      <c r="B213" s="2" t="s">
        <v>267</v>
      </c>
      <c r="C213" s="2" t="s">
        <v>305</v>
      </c>
      <c r="D213" s="2" t="s">
        <v>60</v>
      </c>
      <c r="E213" s="19" t="s">
        <v>325</v>
      </c>
      <c r="F213" s="11">
        <v>18</v>
      </c>
    </row>
    <row r="214" spans="1:6">
      <c r="A214" s="3">
        <v>43296</v>
      </c>
      <c r="B214" s="2" t="s">
        <v>267</v>
      </c>
      <c r="C214" s="2" t="s">
        <v>15</v>
      </c>
      <c r="D214" s="2" t="s">
        <v>299</v>
      </c>
      <c r="E214" s="19" t="s">
        <v>326</v>
      </c>
      <c r="F214" s="11">
        <v>21.5</v>
      </c>
    </row>
    <row r="215" spans="1:6">
      <c r="A215" s="3">
        <v>43298</v>
      </c>
      <c r="B215" s="2" t="s">
        <v>308</v>
      </c>
      <c r="C215" s="2" t="s">
        <v>96</v>
      </c>
      <c r="D215" s="2" t="s">
        <v>309</v>
      </c>
      <c r="E215" s="2" t="s">
        <v>327</v>
      </c>
      <c r="F215" s="11">
        <v>16.899999999999999</v>
      </c>
    </row>
    <row r="216" spans="1:6">
      <c r="A216" s="3">
        <v>43298</v>
      </c>
      <c r="B216" s="2" t="s">
        <v>265</v>
      </c>
      <c r="C216" s="2" t="s">
        <v>305</v>
      </c>
      <c r="D216" s="2" t="s">
        <v>60</v>
      </c>
      <c r="E216" s="2" t="s">
        <v>328</v>
      </c>
      <c r="F216" s="11">
        <v>22.95</v>
      </c>
    </row>
    <row r="217" spans="1:6">
      <c r="A217" s="3">
        <v>43298</v>
      </c>
      <c r="B217" s="2" t="s">
        <v>301</v>
      </c>
      <c r="C217" s="2" t="s">
        <v>306</v>
      </c>
      <c r="D217" s="2" t="s">
        <v>271</v>
      </c>
      <c r="E217" s="2" t="s">
        <v>329</v>
      </c>
      <c r="F217" s="11">
        <v>53.25</v>
      </c>
    </row>
    <row r="218" spans="1:6">
      <c r="A218" s="3">
        <v>43296</v>
      </c>
      <c r="B218" s="2" t="s">
        <v>310</v>
      </c>
      <c r="C218" s="2" t="s">
        <v>26</v>
      </c>
      <c r="D218" s="2" t="s">
        <v>101</v>
      </c>
      <c r="E218" s="2" t="s">
        <v>330</v>
      </c>
      <c r="F218" s="11">
        <v>79</v>
      </c>
    </row>
    <row r="219" spans="1:6">
      <c r="A219" s="3">
        <v>43294</v>
      </c>
      <c r="B219" s="2" t="s">
        <v>301</v>
      </c>
      <c r="C219" s="2" t="s">
        <v>26</v>
      </c>
      <c r="D219" s="2" t="s">
        <v>42</v>
      </c>
      <c r="E219" s="2" t="s">
        <v>331</v>
      </c>
      <c r="F219" s="11">
        <v>55.4</v>
      </c>
    </row>
    <row r="220" spans="1:6">
      <c r="A220" s="3">
        <v>43306</v>
      </c>
      <c r="B220" s="2" t="s">
        <v>267</v>
      </c>
      <c r="C220" s="2" t="s">
        <v>306</v>
      </c>
      <c r="D220" s="2" t="s">
        <v>33</v>
      </c>
      <c r="E220" s="2" t="s">
        <v>332</v>
      </c>
      <c r="F220" s="11">
        <v>62.92</v>
      </c>
    </row>
    <row r="221" spans="1:6">
      <c r="A221" s="3">
        <v>43304</v>
      </c>
      <c r="B221" s="2" t="s">
        <v>301</v>
      </c>
      <c r="C221" s="2" t="s">
        <v>306</v>
      </c>
      <c r="D221" s="2" t="s">
        <v>33</v>
      </c>
      <c r="E221" s="2" t="s">
        <v>333</v>
      </c>
      <c r="F221" s="11">
        <v>43.4</v>
      </c>
    </row>
    <row r="222" spans="1:6">
      <c r="A222" s="3">
        <v>43301</v>
      </c>
      <c r="B222" s="2" t="s">
        <v>84</v>
      </c>
      <c r="C222" s="2" t="s">
        <v>306</v>
      </c>
      <c r="D222" s="2" t="s">
        <v>52</v>
      </c>
      <c r="E222" s="19" t="s">
        <v>334</v>
      </c>
      <c r="F222" s="11">
        <v>50.5</v>
      </c>
    </row>
    <row r="223" spans="1:6">
      <c r="A223" s="3">
        <v>43305</v>
      </c>
      <c r="B223" s="2" t="s">
        <v>84</v>
      </c>
      <c r="C223" s="2" t="s">
        <v>26</v>
      </c>
      <c r="D223" s="2" t="s">
        <v>67</v>
      </c>
      <c r="E223" s="2" t="s">
        <v>335</v>
      </c>
      <c r="F223" s="11">
        <v>55</v>
      </c>
    </row>
    <row r="224" spans="1:6">
      <c r="A224" s="3">
        <v>43303</v>
      </c>
      <c r="B224" s="2" t="s">
        <v>267</v>
      </c>
      <c r="C224" s="2" t="s">
        <v>15</v>
      </c>
      <c r="D224" s="2" t="s">
        <v>299</v>
      </c>
      <c r="E224" s="19" t="s">
        <v>346</v>
      </c>
      <c r="F224" s="11">
        <v>21.5</v>
      </c>
    </row>
    <row r="225" spans="1:6">
      <c r="A225" s="3">
        <v>43309</v>
      </c>
      <c r="B225" s="2" t="s">
        <v>85</v>
      </c>
      <c r="C225" s="2" t="s">
        <v>306</v>
      </c>
      <c r="D225" s="2" t="s">
        <v>299</v>
      </c>
      <c r="E225" s="19" t="s">
        <v>347</v>
      </c>
      <c r="F225" s="22">
        <v>16</v>
      </c>
    </row>
    <row r="226" spans="1:6">
      <c r="A226" s="3">
        <v>43308</v>
      </c>
      <c r="B226" s="2" t="s">
        <v>310</v>
      </c>
      <c r="C226" s="2" t="s">
        <v>26</v>
      </c>
      <c r="D226" s="2" t="s">
        <v>67</v>
      </c>
      <c r="E226" s="19" t="s">
        <v>348</v>
      </c>
      <c r="F226" s="22">
        <v>75</v>
      </c>
    </row>
    <row r="227" spans="1:6">
      <c r="A227" s="3">
        <v>43312</v>
      </c>
      <c r="B227" s="2" t="s">
        <v>267</v>
      </c>
      <c r="C227" s="2" t="s">
        <v>306</v>
      </c>
      <c r="D227" s="2" t="s">
        <v>33</v>
      </c>
      <c r="E227" s="19" t="s">
        <v>349</v>
      </c>
      <c r="F227" s="22">
        <v>42</v>
      </c>
    </row>
    <row r="228" spans="1:6">
      <c r="A228" s="3">
        <v>43314</v>
      </c>
      <c r="B228" s="2" t="s">
        <v>336</v>
      </c>
      <c r="C228" s="2" t="s">
        <v>306</v>
      </c>
      <c r="D228" s="2" t="s">
        <v>67</v>
      </c>
      <c r="E228" s="2" t="s">
        <v>350</v>
      </c>
      <c r="F228" s="22">
        <f>52.3+30</f>
        <v>82.3</v>
      </c>
    </row>
    <row r="229" spans="1:6">
      <c r="A229" s="3">
        <v>43315</v>
      </c>
      <c r="B229" s="2" t="s">
        <v>267</v>
      </c>
      <c r="C229" s="2" t="s">
        <v>337</v>
      </c>
      <c r="D229" s="2" t="s">
        <v>42</v>
      </c>
      <c r="E229" s="2" t="s">
        <v>351</v>
      </c>
      <c r="F229" s="22">
        <v>22.9</v>
      </c>
    </row>
    <row r="230" spans="1:6">
      <c r="A230" s="3">
        <v>43317</v>
      </c>
      <c r="B230" s="2" t="s">
        <v>267</v>
      </c>
      <c r="C230" s="2" t="s">
        <v>337</v>
      </c>
      <c r="D230" s="2" t="s">
        <v>42</v>
      </c>
      <c r="E230" s="2" t="s">
        <v>352</v>
      </c>
      <c r="F230" s="22">
        <v>32.5</v>
      </c>
    </row>
    <row r="231" spans="1:6">
      <c r="A231" s="3">
        <v>43318</v>
      </c>
      <c r="B231" s="2" t="s">
        <v>63</v>
      </c>
      <c r="C231" s="2" t="s">
        <v>337</v>
      </c>
      <c r="D231" s="2" t="s">
        <v>343</v>
      </c>
      <c r="E231" s="2" t="s">
        <v>353</v>
      </c>
      <c r="F231" s="22">
        <v>75.2</v>
      </c>
    </row>
    <row r="232" spans="1:6" ht="25.5">
      <c r="A232" s="3">
        <v>43319</v>
      </c>
      <c r="B232" s="2" t="s">
        <v>307</v>
      </c>
      <c r="C232" s="2" t="s">
        <v>337</v>
      </c>
      <c r="D232" s="2" t="s">
        <v>33</v>
      </c>
      <c r="E232" s="19" t="s">
        <v>354</v>
      </c>
      <c r="F232" s="22">
        <v>37.5</v>
      </c>
    </row>
    <row r="233" spans="1:6">
      <c r="A233" s="3"/>
      <c r="B233" s="2"/>
      <c r="C233" s="2"/>
      <c r="D233" s="2"/>
      <c r="E233" s="19"/>
      <c r="F233" s="22"/>
    </row>
    <row r="234" spans="1:6">
      <c r="A234" s="3">
        <v>43320</v>
      </c>
      <c r="B234" s="2" t="s">
        <v>267</v>
      </c>
      <c r="C234" s="2" t="s">
        <v>306</v>
      </c>
      <c r="D234" s="2" t="s">
        <v>81</v>
      </c>
      <c r="E234" s="2" t="s">
        <v>355</v>
      </c>
      <c r="F234" s="22">
        <v>40.47</v>
      </c>
    </row>
    <row r="235" spans="1:6">
      <c r="A235" s="3">
        <v>43321</v>
      </c>
      <c r="B235" s="2" t="s">
        <v>76</v>
      </c>
      <c r="C235" s="2" t="s">
        <v>337</v>
      </c>
      <c r="D235" s="2" t="s">
        <v>42</v>
      </c>
      <c r="E235" s="24" t="s">
        <v>356</v>
      </c>
      <c r="F235" s="22">
        <v>11.8</v>
      </c>
    </row>
    <row r="236" spans="1:6">
      <c r="A236" s="3">
        <v>43322</v>
      </c>
      <c r="B236" s="2" t="s">
        <v>338</v>
      </c>
      <c r="C236" s="2" t="s">
        <v>337</v>
      </c>
      <c r="D236" s="2" t="s">
        <v>42</v>
      </c>
      <c r="E236" s="24" t="s">
        <v>357</v>
      </c>
      <c r="F236" s="22">
        <v>33</v>
      </c>
    </row>
    <row r="237" spans="1:6">
      <c r="A237" s="3">
        <v>43327</v>
      </c>
      <c r="B237" s="2" t="s">
        <v>12</v>
      </c>
      <c r="C237" s="2" t="s">
        <v>96</v>
      </c>
      <c r="D237" s="2" t="s">
        <v>81</v>
      </c>
      <c r="E237" s="19" t="s">
        <v>358</v>
      </c>
      <c r="F237" s="22">
        <v>24</v>
      </c>
    </row>
    <row r="238" spans="1:6">
      <c r="A238" s="3">
        <v>43328</v>
      </c>
      <c r="B238" s="2" t="s">
        <v>339</v>
      </c>
      <c r="C238" s="2" t="s">
        <v>96</v>
      </c>
      <c r="D238" s="2" t="s">
        <v>60</v>
      </c>
      <c r="E238" s="19" t="s">
        <v>359</v>
      </c>
      <c r="F238" s="22">
        <v>24</v>
      </c>
    </row>
    <row r="239" spans="1:6">
      <c r="A239" s="3">
        <v>43323</v>
      </c>
      <c r="B239" s="2" t="s">
        <v>85</v>
      </c>
      <c r="C239" s="2" t="s">
        <v>306</v>
      </c>
      <c r="D239" s="2" t="s">
        <v>101</v>
      </c>
      <c r="E239" s="2" t="s">
        <v>360</v>
      </c>
      <c r="F239" s="22">
        <v>14</v>
      </c>
    </row>
    <row r="240" spans="1:6">
      <c r="A240" s="3">
        <v>43326</v>
      </c>
      <c r="B240" s="2" t="s">
        <v>267</v>
      </c>
      <c r="C240" s="2" t="s">
        <v>306</v>
      </c>
      <c r="D240" s="2" t="s">
        <v>271</v>
      </c>
      <c r="E240" s="2" t="s">
        <v>361</v>
      </c>
      <c r="F240" s="22">
        <v>42.87</v>
      </c>
    </row>
    <row r="241" spans="1:6">
      <c r="A241" s="3">
        <v>43327</v>
      </c>
      <c r="B241" s="2" t="s">
        <v>84</v>
      </c>
      <c r="C241" s="2" t="s">
        <v>306</v>
      </c>
      <c r="D241" s="2" t="s">
        <v>67</v>
      </c>
      <c r="E241" s="19" t="s">
        <v>362</v>
      </c>
      <c r="F241" s="22">
        <v>55.8</v>
      </c>
    </row>
    <row r="242" spans="1:6">
      <c r="A242" s="3">
        <v>43328</v>
      </c>
      <c r="B242" s="2" t="s">
        <v>340</v>
      </c>
      <c r="C242" s="2" t="s">
        <v>306</v>
      </c>
      <c r="D242" s="2" t="s">
        <v>20</v>
      </c>
      <c r="E242" s="19" t="s">
        <v>363</v>
      </c>
      <c r="F242" s="22">
        <v>23.4</v>
      </c>
    </row>
    <row r="243" spans="1:6">
      <c r="A243" s="3">
        <v>43332</v>
      </c>
      <c r="B243" s="2" t="s">
        <v>266</v>
      </c>
      <c r="C243" s="2" t="s">
        <v>341</v>
      </c>
      <c r="D243" s="2" t="s">
        <v>60</v>
      </c>
      <c r="E243" s="19" t="s">
        <v>364</v>
      </c>
      <c r="F243" s="2"/>
    </row>
    <row r="244" spans="1:6">
      <c r="A244" s="3">
        <v>43328</v>
      </c>
      <c r="B244" s="2" t="s">
        <v>84</v>
      </c>
      <c r="C244" s="2" t="s">
        <v>337</v>
      </c>
      <c r="D244" s="2" t="s">
        <v>67</v>
      </c>
      <c r="E244" s="6" t="s">
        <v>365</v>
      </c>
      <c r="F244" s="22">
        <v>24</v>
      </c>
    </row>
    <row r="245" spans="1:6">
      <c r="A245" s="3">
        <v>43332</v>
      </c>
      <c r="B245" s="2" t="s">
        <v>84</v>
      </c>
      <c r="C245" s="2" t="s">
        <v>337</v>
      </c>
      <c r="D245" s="2" t="s">
        <v>67</v>
      </c>
      <c r="E245" s="6" t="s">
        <v>366</v>
      </c>
      <c r="F245" s="22">
        <v>46</v>
      </c>
    </row>
    <row r="246" spans="1:6">
      <c r="A246" s="3">
        <v>43329</v>
      </c>
      <c r="B246" s="2" t="s">
        <v>342</v>
      </c>
      <c r="C246" s="2" t="s">
        <v>337</v>
      </c>
      <c r="D246" s="2" t="s">
        <v>42</v>
      </c>
      <c r="E246" s="6" t="s">
        <v>345</v>
      </c>
      <c r="F246" s="22">
        <v>65.349999999999994</v>
      </c>
    </row>
    <row r="247" spans="1:6">
      <c r="A247" s="3">
        <v>43329</v>
      </c>
      <c r="B247" s="2" t="s">
        <v>301</v>
      </c>
      <c r="C247" s="2" t="s">
        <v>306</v>
      </c>
      <c r="D247" s="2" t="s">
        <v>33</v>
      </c>
      <c r="E247" s="2" t="s">
        <v>367</v>
      </c>
      <c r="F247" s="22">
        <v>35</v>
      </c>
    </row>
    <row r="248" spans="1:6">
      <c r="A248" s="3">
        <v>43332</v>
      </c>
      <c r="B248" s="2" t="s">
        <v>76</v>
      </c>
      <c r="C248" s="2" t="s">
        <v>306</v>
      </c>
      <c r="D248" s="2" t="s">
        <v>33</v>
      </c>
      <c r="E248" s="2" t="s">
        <v>368</v>
      </c>
      <c r="F248" s="22">
        <f>56.8+60</f>
        <v>116.8</v>
      </c>
    </row>
    <row r="249" spans="1:6">
      <c r="A249" s="3">
        <v>43330</v>
      </c>
      <c r="B249" s="2" t="s">
        <v>85</v>
      </c>
      <c r="C249" s="2" t="s">
        <v>337</v>
      </c>
      <c r="D249" s="2" t="s">
        <v>32</v>
      </c>
      <c r="E249" s="6" t="s">
        <v>369</v>
      </c>
      <c r="F249" s="22">
        <f>29.8+11.8</f>
        <v>41.6</v>
      </c>
    </row>
    <row r="250" spans="1:6">
      <c r="A250" s="3">
        <v>43337</v>
      </c>
      <c r="B250" s="2" t="s">
        <v>85</v>
      </c>
      <c r="C250" s="2" t="s">
        <v>306</v>
      </c>
      <c r="D250" s="2" t="s">
        <v>101</v>
      </c>
      <c r="E250" s="2" t="s">
        <v>370</v>
      </c>
      <c r="F250" s="22">
        <v>18.100000000000001</v>
      </c>
    </row>
    <row r="251" spans="1:6">
      <c r="A251" s="3">
        <v>43334</v>
      </c>
      <c r="B251" s="2" t="s">
        <v>340</v>
      </c>
      <c r="C251" s="2" t="s">
        <v>306</v>
      </c>
      <c r="D251" s="2" t="s">
        <v>67</v>
      </c>
      <c r="E251" s="2" t="s">
        <v>371</v>
      </c>
      <c r="F251" s="22">
        <v>14</v>
      </c>
    </row>
    <row r="252" spans="1:6">
      <c r="A252" s="3">
        <v>43339</v>
      </c>
      <c r="B252" s="2" t="s">
        <v>84</v>
      </c>
      <c r="C252" s="2" t="s">
        <v>306</v>
      </c>
      <c r="D252" s="2" t="s">
        <v>60</v>
      </c>
      <c r="E252" s="19" t="s">
        <v>372</v>
      </c>
      <c r="F252" s="22">
        <v>24.9</v>
      </c>
    </row>
    <row r="253" spans="1:6">
      <c r="A253" s="3">
        <v>43340</v>
      </c>
      <c r="B253" s="2" t="s">
        <v>85</v>
      </c>
      <c r="C253" s="2" t="s">
        <v>306</v>
      </c>
      <c r="D253" s="2" t="s">
        <v>344</v>
      </c>
      <c r="E253" s="2" t="s">
        <v>373</v>
      </c>
      <c r="F253" s="22">
        <f>61.75+G253</f>
        <v>61.75</v>
      </c>
    </row>
    <row r="254" spans="1:6">
      <c r="A254" s="3">
        <v>43339</v>
      </c>
      <c r="B254" s="2" t="s">
        <v>267</v>
      </c>
      <c r="C254" s="2" t="s">
        <v>341</v>
      </c>
      <c r="D254" s="2" t="s">
        <v>33</v>
      </c>
      <c r="E254" s="2" t="s">
        <v>374</v>
      </c>
      <c r="F254" s="22">
        <v>25</v>
      </c>
    </row>
    <row r="255" spans="1:6">
      <c r="A255" s="3">
        <v>43339</v>
      </c>
      <c r="B255" s="2" t="s">
        <v>76</v>
      </c>
      <c r="C255" s="2" t="s">
        <v>337</v>
      </c>
      <c r="D255" s="2" t="s">
        <v>344</v>
      </c>
      <c r="E255" s="6" t="s">
        <v>375</v>
      </c>
      <c r="F255" s="22">
        <v>15</v>
      </c>
    </row>
    <row r="256" spans="1:6">
      <c r="A256" s="3">
        <v>43340</v>
      </c>
      <c r="B256" s="2" t="s">
        <v>301</v>
      </c>
      <c r="C256" s="2" t="s">
        <v>337</v>
      </c>
      <c r="D256" s="2" t="s">
        <v>42</v>
      </c>
      <c r="E256" s="6" t="s">
        <v>376</v>
      </c>
      <c r="F256" s="22">
        <v>34.4</v>
      </c>
    </row>
    <row r="257" spans="1:6">
      <c r="A257" s="3">
        <v>43341</v>
      </c>
      <c r="B257" s="2" t="s">
        <v>76</v>
      </c>
      <c r="C257" s="2" t="s">
        <v>306</v>
      </c>
      <c r="D257" s="2" t="s">
        <v>33</v>
      </c>
      <c r="E257" s="2" t="s">
        <v>377</v>
      </c>
      <c r="F257" s="22">
        <f>65.9+G257</f>
        <v>65.900000000000006</v>
      </c>
    </row>
    <row r="258" spans="1:6">
      <c r="A258" s="3">
        <v>43341</v>
      </c>
      <c r="B258" s="2" t="s">
        <v>267</v>
      </c>
      <c r="C258" s="2" t="s">
        <v>341</v>
      </c>
      <c r="D258" s="2" t="s">
        <v>60</v>
      </c>
      <c r="E258" s="2" t="s">
        <v>378</v>
      </c>
      <c r="F258" s="22">
        <f>36+H258</f>
        <v>36</v>
      </c>
    </row>
    <row r="259" spans="1:6">
      <c r="A259" s="3">
        <v>43342</v>
      </c>
      <c r="B259" s="2" t="s">
        <v>266</v>
      </c>
      <c r="C259" s="2" t="s">
        <v>337</v>
      </c>
      <c r="D259" s="2" t="s">
        <v>42</v>
      </c>
      <c r="E259" s="6" t="s">
        <v>379</v>
      </c>
      <c r="F259" s="22">
        <v>18.899999999999999</v>
      </c>
    </row>
    <row r="260" spans="1:6">
      <c r="A260" s="3">
        <v>43343</v>
      </c>
      <c r="B260" s="2" t="s">
        <v>310</v>
      </c>
      <c r="C260" s="2" t="s">
        <v>337</v>
      </c>
      <c r="D260" s="2" t="s">
        <v>90</v>
      </c>
      <c r="E260" s="6" t="s">
        <v>380</v>
      </c>
      <c r="F260" s="11">
        <v>76</v>
      </c>
    </row>
    <row r="261" spans="1:6">
      <c r="A261" s="3">
        <v>43343</v>
      </c>
      <c r="B261" s="2" t="s">
        <v>76</v>
      </c>
      <c r="C261" s="2" t="s">
        <v>306</v>
      </c>
      <c r="D261" s="2" t="s">
        <v>33</v>
      </c>
      <c r="E261" s="2" t="s">
        <v>377</v>
      </c>
      <c r="F261" s="22">
        <v>28.5</v>
      </c>
    </row>
    <row r="262" spans="1:6">
      <c r="A262" s="3">
        <v>43342</v>
      </c>
      <c r="B262" s="2" t="s">
        <v>340</v>
      </c>
      <c r="C262" s="2" t="s">
        <v>306</v>
      </c>
      <c r="D262" s="2" t="s">
        <v>33</v>
      </c>
      <c r="E262" s="2" t="s">
        <v>381</v>
      </c>
      <c r="F262" s="22">
        <v>27</v>
      </c>
    </row>
    <row r="263" spans="1:6">
      <c r="A263" s="3">
        <v>43315</v>
      </c>
      <c r="B263" s="2" t="s">
        <v>76</v>
      </c>
      <c r="C263" s="2" t="s">
        <v>382</v>
      </c>
      <c r="D263" s="2" t="s">
        <v>81</v>
      </c>
      <c r="E263" s="24" t="s">
        <v>391</v>
      </c>
      <c r="F263" s="25">
        <f>13.5+H263</f>
        <v>13.5</v>
      </c>
    </row>
    <row r="264" spans="1:6">
      <c r="A264" s="3">
        <v>43347</v>
      </c>
      <c r="B264" s="2" t="s">
        <v>266</v>
      </c>
      <c r="C264" s="2" t="s">
        <v>306</v>
      </c>
      <c r="D264" s="2" t="s">
        <v>81</v>
      </c>
      <c r="E264" s="2" t="s">
        <v>392</v>
      </c>
      <c r="F264" s="25">
        <v>16.7</v>
      </c>
    </row>
    <row r="265" spans="1:6">
      <c r="A265" s="3">
        <v>43346</v>
      </c>
      <c r="B265" s="2" t="s">
        <v>383</v>
      </c>
      <c r="C265" s="2" t="s">
        <v>306</v>
      </c>
      <c r="D265" s="2" t="s">
        <v>60</v>
      </c>
      <c r="E265" s="2" t="s">
        <v>393</v>
      </c>
      <c r="F265" s="25">
        <f>71.5+G265</f>
        <v>71.5</v>
      </c>
    </row>
    <row r="266" spans="1:6">
      <c r="A266" s="3">
        <v>43347</v>
      </c>
      <c r="B266" s="2" t="s">
        <v>76</v>
      </c>
      <c r="C266" s="2" t="s">
        <v>306</v>
      </c>
      <c r="D266" s="2" t="s">
        <v>344</v>
      </c>
      <c r="E266" s="24" t="s">
        <v>394</v>
      </c>
      <c r="F266" s="25">
        <v>36</v>
      </c>
    </row>
    <row r="267" spans="1:6">
      <c r="A267" s="3">
        <v>43348</v>
      </c>
      <c r="B267" s="2" t="s">
        <v>76</v>
      </c>
      <c r="C267" s="2" t="s">
        <v>384</v>
      </c>
      <c r="D267" s="2" t="s">
        <v>46</v>
      </c>
      <c r="E267" s="6" t="s">
        <v>395</v>
      </c>
      <c r="F267" s="25">
        <f>29.4+H267</f>
        <v>29.4</v>
      </c>
    </row>
    <row r="268" spans="1:6">
      <c r="A268" s="3">
        <v>43353</v>
      </c>
      <c r="B268" s="2" t="s">
        <v>76</v>
      </c>
      <c r="C268" s="2" t="s">
        <v>384</v>
      </c>
      <c r="D268" s="2" t="s">
        <v>46</v>
      </c>
      <c r="E268" s="6" t="s">
        <v>396</v>
      </c>
      <c r="F268" s="25">
        <f>28+H268</f>
        <v>28</v>
      </c>
    </row>
    <row r="269" spans="1:6">
      <c r="A269" s="3">
        <v>43351</v>
      </c>
      <c r="B269" s="2" t="s">
        <v>85</v>
      </c>
      <c r="C269" s="2" t="s">
        <v>306</v>
      </c>
      <c r="D269" s="2" t="s">
        <v>101</v>
      </c>
      <c r="E269" s="2" t="s">
        <v>397</v>
      </c>
      <c r="F269" s="25">
        <v>14</v>
      </c>
    </row>
    <row r="270" spans="1:6">
      <c r="A270" s="3">
        <v>43349</v>
      </c>
      <c r="B270" s="2" t="s">
        <v>385</v>
      </c>
      <c r="C270" s="2" t="s">
        <v>306</v>
      </c>
      <c r="D270" s="2" t="s">
        <v>33</v>
      </c>
      <c r="E270" s="2" t="s">
        <v>398</v>
      </c>
      <c r="F270" s="25">
        <v>35</v>
      </c>
    </row>
    <row r="271" spans="1:6">
      <c r="A271" s="3">
        <v>43355</v>
      </c>
      <c r="B271" s="2" t="s">
        <v>266</v>
      </c>
      <c r="C271" s="2" t="s">
        <v>386</v>
      </c>
      <c r="D271" s="2" t="s">
        <v>32</v>
      </c>
      <c r="E271" s="6" t="s">
        <v>399</v>
      </c>
      <c r="F271" s="25">
        <v>20</v>
      </c>
    </row>
    <row r="272" spans="1:6">
      <c r="A272" s="3">
        <v>43357</v>
      </c>
      <c r="B272" s="2" t="s">
        <v>76</v>
      </c>
      <c r="C272" s="2" t="s">
        <v>387</v>
      </c>
      <c r="D272" s="2" t="s">
        <v>60</v>
      </c>
      <c r="E272" s="2" t="s">
        <v>400</v>
      </c>
      <c r="F272" s="25">
        <f>26+H272</f>
        <v>26</v>
      </c>
    </row>
    <row r="273" spans="1:6">
      <c r="A273" s="3">
        <v>43360</v>
      </c>
      <c r="B273" s="2" t="s">
        <v>76</v>
      </c>
      <c r="C273" s="2" t="s">
        <v>382</v>
      </c>
      <c r="D273" s="2" t="s">
        <v>60</v>
      </c>
      <c r="E273" s="2" t="s">
        <v>401</v>
      </c>
      <c r="F273" s="25">
        <v>11.8</v>
      </c>
    </row>
    <row r="274" spans="1:6">
      <c r="A274" s="3">
        <v>43356</v>
      </c>
      <c r="B274" s="2" t="s">
        <v>301</v>
      </c>
      <c r="C274" s="2" t="s">
        <v>306</v>
      </c>
      <c r="D274" s="2" t="s">
        <v>33</v>
      </c>
      <c r="E274" s="2" t="s">
        <v>402</v>
      </c>
      <c r="F274" s="25">
        <f>63.5+H274</f>
        <v>63.5</v>
      </c>
    </row>
    <row r="275" spans="1:6">
      <c r="A275" s="3">
        <v>43357</v>
      </c>
      <c r="B275" s="2" t="s">
        <v>266</v>
      </c>
      <c r="C275" s="2" t="s">
        <v>306</v>
      </c>
      <c r="D275" s="2" t="s">
        <v>33</v>
      </c>
      <c r="E275" s="2" t="s">
        <v>403</v>
      </c>
      <c r="F275" s="25">
        <v>25</v>
      </c>
    </row>
    <row r="276" spans="1:6">
      <c r="A276" s="3">
        <v>43360</v>
      </c>
      <c r="B276" s="2" t="s">
        <v>266</v>
      </c>
      <c r="C276" s="2" t="s">
        <v>306</v>
      </c>
      <c r="D276" s="2" t="s">
        <v>32</v>
      </c>
      <c r="E276" s="2" t="s">
        <v>404</v>
      </c>
      <c r="F276" s="25">
        <v>25</v>
      </c>
    </row>
    <row r="277" spans="1:6">
      <c r="A277" s="3">
        <v>43361</v>
      </c>
      <c r="B277" s="2" t="s">
        <v>266</v>
      </c>
      <c r="C277" s="2" t="s">
        <v>382</v>
      </c>
      <c r="D277" s="2" t="s">
        <v>60</v>
      </c>
      <c r="E277" s="2" t="s">
        <v>405</v>
      </c>
      <c r="F277" s="25">
        <v>24</v>
      </c>
    </row>
    <row r="278" spans="1:6">
      <c r="A278" s="3">
        <v>43361</v>
      </c>
      <c r="B278" s="2" t="s">
        <v>265</v>
      </c>
      <c r="C278" s="2" t="s">
        <v>306</v>
      </c>
      <c r="D278" s="2" t="s">
        <v>33</v>
      </c>
      <c r="E278" s="2" t="s">
        <v>406</v>
      </c>
      <c r="F278" s="25"/>
    </row>
    <row r="279" spans="1:6">
      <c r="A279" s="3">
        <v>43330</v>
      </c>
      <c r="B279" s="2" t="s">
        <v>76</v>
      </c>
      <c r="C279" s="2" t="s">
        <v>387</v>
      </c>
      <c r="D279" s="2" t="s">
        <v>90</v>
      </c>
      <c r="E279" s="19" t="s">
        <v>407</v>
      </c>
      <c r="F279" s="25">
        <v>11.8</v>
      </c>
    </row>
    <row r="280" spans="1:6">
      <c r="A280" s="3">
        <v>43363</v>
      </c>
      <c r="B280" s="2" t="s">
        <v>266</v>
      </c>
      <c r="C280" s="2" t="s">
        <v>384</v>
      </c>
      <c r="D280" s="2" t="s">
        <v>101</v>
      </c>
      <c r="E280" s="24" t="s">
        <v>408</v>
      </c>
      <c r="F280" s="25"/>
    </row>
    <row r="281" spans="1:6">
      <c r="A281" s="3">
        <v>43360</v>
      </c>
      <c r="B281" s="2" t="s">
        <v>388</v>
      </c>
      <c r="C281" s="2" t="s">
        <v>384</v>
      </c>
      <c r="D281" s="2" t="s">
        <v>90</v>
      </c>
      <c r="E281" s="6" t="s">
        <v>409</v>
      </c>
      <c r="F281" s="25"/>
    </row>
    <row r="282" spans="1:6">
      <c r="A282" s="3">
        <v>43330</v>
      </c>
      <c r="B282" s="2" t="s">
        <v>267</v>
      </c>
      <c r="C282" s="2" t="s">
        <v>384</v>
      </c>
      <c r="D282" s="2" t="s">
        <v>42</v>
      </c>
      <c r="E282" s="6" t="s">
        <v>410</v>
      </c>
      <c r="F282" s="25">
        <v>34.14</v>
      </c>
    </row>
    <row r="283" spans="1:6">
      <c r="A283" s="3">
        <v>43362</v>
      </c>
      <c r="B283" s="2" t="s">
        <v>301</v>
      </c>
      <c r="C283" s="2" t="s">
        <v>306</v>
      </c>
      <c r="D283" s="2" t="s">
        <v>33</v>
      </c>
      <c r="E283" s="2" t="s">
        <v>411</v>
      </c>
      <c r="F283" s="25">
        <f>41.65+G283+7.8</f>
        <v>49.449999999999996</v>
      </c>
    </row>
    <row r="284" spans="1:6">
      <c r="A284" s="3">
        <v>43363</v>
      </c>
      <c r="B284" s="2" t="s">
        <v>389</v>
      </c>
      <c r="C284" s="2" t="s">
        <v>306</v>
      </c>
      <c r="D284" s="2" t="s">
        <v>33</v>
      </c>
      <c r="E284" s="19" t="s">
        <v>412</v>
      </c>
      <c r="F284" s="25">
        <f>67+G284</f>
        <v>67</v>
      </c>
    </row>
    <row r="285" spans="1:6">
      <c r="A285" s="3">
        <v>43368</v>
      </c>
      <c r="B285" s="2" t="s">
        <v>76</v>
      </c>
      <c r="C285" s="2" t="s">
        <v>387</v>
      </c>
      <c r="D285" s="2" t="s">
        <v>90</v>
      </c>
      <c r="E285" s="2" t="s">
        <v>407</v>
      </c>
      <c r="F285" s="25">
        <v>11.8</v>
      </c>
    </row>
    <row r="286" spans="1:6">
      <c r="A286" s="3">
        <v>43367</v>
      </c>
      <c r="B286" s="2" t="s">
        <v>383</v>
      </c>
      <c r="C286" s="2" t="s">
        <v>384</v>
      </c>
      <c r="D286" s="2" t="s">
        <v>42</v>
      </c>
      <c r="E286" s="6" t="s">
        <v>413</v>
      </c>
      <c r="F286" s="25">
        <v>71.099999999999994</v>
      </c>
    </row>
    <row r="287" spans="1:6">
      <c r="A287" s="3">
        <v>43369</v>
      </c>
      <c r="B287" s="2" t="s">
        <v>76</v>
      </c>
      <c r="C287" s="2" t="s">
        <v>382</v>
      </c>
      <c r="D287" s="2" t="s">
        <v>60</v>
      </c>
      <c r="E287" s="19" t="s">
        <v>414</v>
      </c>
      <c r="F287" s="25">
        <v>11.8</v>
      </c>
    </row>
    <row r="288" spans="1:6">
      <c r="A288" s="3">
        <v>43371</v>
      </c>
      <c r="B288" s="2" t="s">
        <v>76</v>
      </c>
      <c r="C288" s="2" t="s">
        <v>18</v>
      </c>
      <c r="D288" s="2" t="s">
        <v>60</v>
      </c>
      <c r="E288" s="2" t="s">
        <v>415</v>
      </c>
      <c r="F288" s="25">
        <v>11.8</v>
      </c>
    </row>
    <row r="289" spans="1:6">
      <c r="A289" s="3">
        <v>43370</v>
      </c>
      <c r="B289" s="2" t="s">
        <v>266</v>
      </c>
      <c r="C289" s="2" t="s">
        <v>306</v>
      </c>
      <c r="D289" s="2" t="s">
        <v>33</v>
      </c>
      <c r="E289" s="19" t="s">
        <v>416</v>
      </c>
      <c r="F289" s="25">
        <v>13</v>
      </c>
    </row>
    <row r="290" spans="1:6">
      <c r="A290" s="3">
        <v>43364</v>
      </c>
      <c r="B290" s="2" t="s">
        <v>266</v>
      </c>
      <c r="C290" s="2" t="s">
        <v>306</v>
      </c>
      <c r="D290" s="2" t="s">
        <v>33</v>
      </c>
      <c r="E290" s="19" t="s">
        <v>417</v>
      </c>
      <c r="F290" s="25">
        <v>25</v>
      </c>
    </row>
    <row r="291" spans="1:6">
      <c r="A291" s="3">
        <v>43336</v>
      </c>
      <c r="B291" s="2" t="s">
        <v>76</v>
      </c>
      <c r="C291" s="2" t="s">
        <v>306</v>
      </c>
      <c r="D291" s="2" t="s">
        <v>33</v>
      </c>
      <c r="E291" s="2" t="s">
        <v>418</v>
      </c>
      <c r="F291" s="25">
        <f>28.5+H291</f>
        <v>28.5</v>
      </c>
    </row>
    <row r="292" spans="1:6">
      <c r="A292" s="3">
        <v>43371</v>
      </c>
      <c r="B292" s="2" t="s">
        <v>85</v>
      </c>
      <c r="C292" s="2" t="s">
        <v>384</v>
      </c>
      <c r="D292" s="2" t="s">
        <v>42</v>
      </c>
      <c r="E292" s="2" t="s">
        <v>419</v>
      </c>
      <c r="F292" s="25">
        <v>35</v>
      </c>
    </row>
    <row r="293" spans="1:6">
      <c r="A293" s="3">
        <v>43370</v>
      </c>
      <c r="B293" s="2" t="s">
        <v>390</v>
      </c>
      <c r="C293" s="2" t="s">
        <v>384</v>
      </c>
      <c r="D293" s="2" t="s">
        <v>42</v>
      </c>
      <c r="E293" s="2" t="s">
        <v>420</v>
      </c>
      <c r="F293" s="25">
        <f>63+H293</f>
        <v>63</v>
      </c>
    </row>
    <row r="294" spans="1:6">
      <c r="A294" s="3">
        <v>43375</v>
      </c>
      <c r="B294" s="2" t="s">
        <v>76</v>
      </c>
      <c r="C294" s="2" t="s">
        <v>341</v>
      </c>
      <c r="D294" s="2" t="s">
        <v>42</v>
      </c>
      <c r="E294" s="2" t="s">
        <v>428</v>
      </c>
      <c r="F294" s="22">
        <f>24.5+H294</f>
        <v>24.5</v>
      </c>
    </row>
    <row r="295" spans="1:6">
      <c r="A295" s="3">
        <v>43377</v>
      </c>
      <c r="B295" s="2" t="s">
        <v>76</v>
      </c>
      <c r="C295" s="2" t="s">
        <v>341</v>
      </c>
      <c r="D295" s="2" t="s">
        <v>60</v>
      </c>
      <c r="E295" s="2" t="s">
        <v>428</v>
      </c>
      <c r="F295" s="22">
        <v>20.7</v>
      </c>
    </row>
    <row r="296" spans="1:6">
      <c r="A296" s="3">
        <v>43374</v>
      </c>
      <c r="B296" s="2" t="s">
        <v>267</v>
      </c>
      <c r="C296" s="2" t="s">
        <v>421</v>
      </c>
      <c r="D296" s="2" t="s">
        <v>42</v>
      </c>
      <c r="E296" s="2" t="s">
        <v>429</v>
      </c>
      <c r="F296" s="22">
        <v>38.53</v>
      </c>
    </row>
    <row r="297" spans="1:6">
      <c r="A297" s="3">
        <v>43377</v>
      </c>
      <c r="B297" s="2" t="s">
        <v>267</v>
      </c>
      <c r="C297" s="2" t="s">
        <v>421</v>
      </c>
      <c r="D297" s="2" t="s">
        <v>33</v>
      </c>
      <c r="E297" s="2" t="s">
        <v>430</v>
      </c>
      <c r="F297" s="22">
        <v>32</v>
      </c>
    </row>
    <row r="298" spans="1:6">
      <c r="A298" s="3">
        <v>43376</v>
      </c>
      <c r="B298" s="2" t="s">
        <v>76</v>
      </c>
      <c r="C298" s="2" t="s">
        <v>421</v>
      </c>
      <c r="D298" s="2" t="s">
        <v>33</v>
      </c>
      <c r="E298" s="19" t="s">
        <v>431</v>
      </c>
      <c r="F298" s="22">
        <v>11.8</v>
      </c>
    </row>
    <row r="299" spans="1:6">
      <c r="A299" s="3">
        <v>43381</v>
      </c>
      <c r="B299" s="2" t="s">
        <v>76</v>
      </c>
      <c r="C299" s="2" t="s">
        <v>341</v>
      </c>
      <c r="D299" s="2" t="s">
        <v>60</v>
      </c>
      <c r="E299" s="2" t="s">
        <v>432</v>
      </c>
      <c r="F299" s="22">
        <f>26+11.8</f>
        <v>37.799999999999997</v>
      </c>
    </row>
    <row r="300" spans="1:6">
      <c r="A300" s="3">
        <v>43378</v>
      </c>
      <c r="B300" s="2" t="s">
        <v>76</v>
      </c>
      <c r="C300" s="2" t="s">
        <v>29</v>
      </c>
      <c r="D300" s="2" t="s">
        <v>33</v>
      </c>
      <c r="E300" s="2" t="s">
        <v>418</v>
      </c>
      <c r="F300" s="22">
        <v>11.8</v>
      </c>
    </row>
    <row r="301" spans="1:6">
      <c r="A301" s="3">
        <v>43382</v>
      </c>
      <c r="B301" s="2" t="s">
        <v>76</v>
      </c>
      <c r="C301" s="2" t="s">
        <v>29</v>
      </c>
      <c r="D301" s="2" t="s">
        <v>33</v>
      </c>
      <c r="E301" s="2" t="s">
        <v>433</v>
      </c>
      <c r="F301" s="22">
        <v>11.8</v>
      </c>
    </row>
    <row r="302" spans="1:6">
      <c r="A302" s="3">
        <v>43382</v>
      </c>
      <c r="B302" s="2" t="s">
        <v>76</v>
      </c>
      <c r="C302" s="2" t="s">
        <v>29</v>
      </c>
      <c r="D302" s="2" t="s">
        <v>33</v>
      </c>
      <c r="E302" s="2" t="s">
        <v>434</v>
      </c>
      <c r="F302" s="22">
        <f>37+11.8</f>
        <v>48.8</v>
      </c>
    </row>
    <row r="303" spans="1:6">
      <c r="A303" s="3">
        <v>43379</v>
      </c>
      <c r="B303" s="2" t="s">
        <v>85</v>
      </c>
      <c r="C303" s="2" t="s">
        <v>29</v>
      </c>
      <c r="D303" s="2" t="s">
        <v>101</v>
      </c>
      <c r="E303" s="2" t="s">
        <v>435</v>
      </c>
      <c r="F303" s="22">
        <v>15</v>
      </c>
    </row>
    <row r="304" spans="1:6">
      <c r="A304" s="3">
        <v>43381</v>
      </c>
      <c r="B304" s="2" t="s">
        <v>266</v>
      </c>
      <c r="C304" s="2" t="s">
        <v>29</v>
      </c>
      <c r="D304" s="2" t="s">
        <v>101</v>
      </c>
      <c r="E304" s="2" t="s">
        <v>436</v>
      </c>
      <c r="F304" s="22">
        <v>24</v>
      </c>
    </row>
    <row r="305" spans="1:6">
      <c r="A305" s="3">
        <v>43382</v>
      </c>
      <c r="B305" s="2" t="s">
        <v>266</v>
      </c>
      <c r="C305" s="2" t="s">
        <v>341</v>
      </c>
      <c r="D305" s="2" t="s">
        <v>32</v>
      </c>
      <c r="E305" s="2" t="s">
        <v>437</v>
      </c>
      <c r="F305" s="22">
        <v>18</v>
      </c>
    </row>
    <row r="306" spans="1:6">
      <c r="A306" s="3">
        <v>43383</v>
      </c>
      <c r="B306" s="2" t="s">
        <v>304</v>
      </c>
      <c r="C306" s="2" t="s">
        <v>341</v>
      </c>
      <c r="D306" s="2" t="s">
        <v>60</v>
      </c>
      <c r="E306" s="2" t="s">
        <v>438</v>
      </c>
      <c r="F306" s="22">
        <v>22.95</v>
      </c>
    </row>
    <row r="307" spans="1:6">
      <c r="A307" s="3">
        <v>43383</v>
      </c>
      <c r="B307" s="2" t="s">
        <v>422</v>
      </c>
      <c r="C307" s="2" t="s">
        <v>303</v>
      </c>
      <c r="D307" s="2" t="s">
        <v>33</v>
      </c>
      <c r="E307" s="2" t="s">
        <v>438</v>
      </c>
      <c r="F307" s="22">
        <v>35</v>
      </c>
    </row>
    <row r="308" spans="1:6">
      <c r="A308" s="3">
        <v>43383</v>
      </c>
      <c r="B308" s="2" t="s">
        <v>76</v>
      </c>
      <c r="C308" s="2" t="s">
        <v>421</v>
      </c>
      <c r="D308" s="2" t="s">
        <v>46</v>
      </c>
      <c r="E308" s="2" t="s">
        <v>439</v>
      </c>
      <c r="F308" s="22">
        <v>27.75</v>
      </c>
    </row>
    <row r="309" spans="1:6">
      <c r="A309" s="3">
        <v>43389</v>
      </c>
      <c r="B309" s="2" t="s">
        <v>267</v>
      </c>
      <c r="C309" s="2" t="s">
        <v>29</v>
      </c>
      <c r="D309" s="2" t="s">
        <v>33</v>
      </c>
      <c r="E309" s="2" t="s">
        <v>440</v>
      </c>
      <c r="F309" s="22">
        <v>32</v>
      </c>
    </row>
    <row r="310" spans="1:6">
      <c r="A310" s="3">
        <v>43384</v>
      </c>
      <c r="B310" s="2" t="s">
        <v>76</v>
      </c>
      <c r="C310" s="2" t="s">
        <v>29</v>
      </c>
      <c r="D310" s="2" t="s">
        <v>33</v>
      </c>
      <c r="E310" s="6" t="s">
        <v>439</v>
      </c>
      <c r="F310" s="22">
        <v>11.8</v>
      </c>
    </row>
    <row r="311" spans="1:6">
      <c r="A311" s="3">
        <v>43383</v>
      </c>
      <c r="B311" s="2" t="s">
        <v>85</v>
      </c>
      <c r="C311" s="2" t="s">
        <v>29</v>
      </c>
      <c r="D311" s="2" t="s">
        <v>32</v>
      </c>
      <c r="E311" s="6" t="s">
        <v>441</v>
      </c>
      <c r="F311" s="22">
        <v>14</v>
      </c>
    </row>
    <row r="312" spans="1:6">
      <c r="A312" s="3">
        <v>43389</v>
      </c>
      <c r="B312" s="2" t="s">
        <v>84</v>
      </c>
      <c r="C312" s="2" t="s">
        <v>421</v>
      </c>
      <c r="D312" s="2" t="s">
        <v>42</v>
      </c>
      <c r="E312" s="2" t="s">
        <v>442</v>
      </c>
      <c r="F312" s="22">
        <v>56</v>
      </c>
    </row>
    <row r="313" spans="1:6">
      <c r="A313" s="3">
        <v>43382</v>
      </c>
      <c r="B313" s="2" t="s">
        <v>267</v>
      </c>
      <c r="C313" s="2" t="s">
        <v>421</v>
      </c>
      <c r="D313" s="2" t="s">
        <v>42</v>
      </c>
      <c r="E313" s="2" t="s">
        <v>443</v>
      </c>
      <c r="F313" s="22">
        <v>53.37</v>
      </c>
    </row>
    <row r="314" spans="1:6">
      <c r="A314" s="3">
        <v>43390</v>
      </c>
      <c r="B314" s="2" t="s">
        <v>301</v>
      </c>
      <c r="C314" s="2" t="s">
        <v>65</v>
      </c>
      <c r="D314" s="2" t="s">
        <v>33</v>
      </c>
      <c r="E314" s="2" t="s">
        <v>444</v>
      </c>
      <c r="F314" s="22">
        <f>68.76+G314</f>
        <v>68.760000000000005</v>
      </c>
    </row>
    <row r="315" spans="1:6">
      <c r="A315" s="3">
        <v>43391</v>
      </c>
      <c r="B315" s="2" t="s">
        <v>307</v>
      </c>
      <c r="C315" s="2" t="s">
        <v>65</v>
      </c>
      <c r="D315" s="2" t="s">
        <v>33</v>
      </c>
      <c r="E315" s="2" t="s">
        <v>445</v>
      </c>
      <c r="F315" s="22">
        <v>18.899999999999999</v>
      </c>
    </row>
    <row r="316" spans="1:6">
      <c r="A316" s="3">
        <v>43391</v>
      </c>
      <c r="B316" s="2" t="s">
        <v>265</v>
      </c>
      <c r="C316" s="2" t="s">
        <v>421</v>
      </c>
      <c r="D316" s="2" t="s">
        <v>42</v>
      </c>
      <c r="E316" s="2" t="s">
        <v>446</v>
      </c>
      <c r="F316" s="22">
        <v>66</v>
      </c>
    </row>
    <row r="317" spans="1:6">
      <c r="A317" s="3">
        <v>43390</v>
      </c>
      <c r="B317" s="2" t="s">
        <v>266</v>
      </c>
      <c r="C317" s="2" t="s">
        <v>96</v>
      </c>
      <c r="D317" s="2" t="s">
        <v>60</v>
      </c>
      <c r="E317" s="2" t="s">
        <v>447</v>
      </c>
      <c r="F317" s="22">
        <v>10.5</v>
      </c>
    </row>
    <row r="318" spans="1:6">
      <c r="A318" s="3">
        <v>43391</v>
      </c>
      <c r="B318" s="2" t="s">
        <v>266</v>
      </c>
      <c r="C318" s="2" t="s">
        <v>96</v>
      </c>
      <c r="D318" s="2" t="s">
        <v>423</v>
      </c>
      <c r="E318" s="2" t="s">
        <v>448</v>
      </c>
      <c r="F318" s="22">
        <v>45.51</v>
      </c>
    </row>
    <row r="319" spans="1:6">
      <c r="A319" s="3">
        <v>43396</v>
      </c>
      <c r="B319" s="2" t="s">
        <v>76</v>
      </c>
      <c r="C319" s="2" t="s">
        <v>96</v>
      </c>
      <c r="D319" s="2" t="s">
        <v>60</v>
      </c>
      <c r="E319" s="2" t="s">
        <v>482</v>
      </c>
      <c r="F319" s="22">
        <f>20+11.8</f>
        <v>31.8</v>
      </c>
    </row>
    <row r="320" spans="1:6">
      <c r="A320" s="3">
        <v>43393</v>
      </c>
      <c r="B320" s="2" t="s">
        <v>85</v>
      </c>
      <c r="C320" s="2" t="s">
        <v>29</v>
      </c>
      <c r="D320" s="2" t="s">
        <v>424</v>
      </c>
      <c r="E320" s="6" t="s">
        <v>449</v>
      </c>
      <c r="F320" s="22">
        <v>70</v>
      </c>
    </row>
    <row r="321" spans="1:6">
      <c r="A321" s="3">
        <v>43392</v>
      </c>
      <c r="B321" s="2" t="s">
        <v>425</v>
      </c>
      <c r="C321" s="2" t="s">
        <v>29</v>
      </c>
      <c r="D321" s="2" t="s">
        <v>42</v>
      </c>
      <c r="E321" s="6" t="s">
        <v>450</v>
      </c>
      <c r="F321" s="22">
        <f>52+30</f>
        <v>82</v>
      </c>
    </row>
    <row r="322" spans="1:6">
      <c r="A322" s="3">
        <v>43395</v>
      </c>
      <c r="B322" s="2" t="s">
        <v>266</v>
      </c>
      <c r="C322" s="2" t="s">
        <v>29</v>
      </c>
      <c r="D322" s="2" t="s">
        <v>33</v>
      </c>
      <c r="E322" s="6" t="s">
        <v>451</v>
      </c>
      <c r="F322" s="22">
        <v>30</v>
      </c>
    </row>
    <row r="323" spans="1:6">
      <c r="A323" s="3">
        <v>43396</v>
      </c>
      <c r="B323" s="2" t="s">
        <v>267</v>
      </c>
      <c r="C323" s="2" t="s">
        <v>29</v>
      </c>
      <c r="D323" s="2" t="s">
        <v>33</v>
      </c>
      <c r="E323" s="6" t="s">
        <v>452</v>
      </c>
      <c r="F323" s="22">
        <v>47.18</v>
      </c>
    </row>
    <row r="324" spans="1:6">
      <c r="A324" s="3">
        <v>43397</v>
      </c>
      <c r="B324" s="2" t="s">
        <v>426</v>
      </c>
      <c r="C324" s="2" t="s">
        <v>29</v>
      </c>
      <c r="D324" s="2" t="s">
        <v>33</v>
      </c>
      <c r="E324" s="6" t="s">
        <v>453</v>
      </c>
      <c r="F324" s="22">
        <v>34</v>
      </c>
    </row>
    <row r="325" spans="1:6">
      <c r="A325" s="3">
        <v>43392</v>
      </c>
      <c r="B325" s="2" t="s">
        <v>267</v>
      </c>
      <c r="C325" s="2" t="s">
        <v>65</v>
      </c>
      <c r="D325" s="2" t="s">
        <v>32</v>
      </c>
      <c r="E325" s="2" t="s">
        <v>454</v>
      </c>
      <c r="F325" s="22">
        <v>7.5</v>
      </c>
    </row>
    <row r="326" spans="1:6">
      <c r="A326" s="3">
        <v>43398</v>
      </c>
      <c r="B326" s="2" t="s">
        <v>266</v>
      </c>
      <c r="C326" s="2" t="s">
        <v>65</v>
      </c>
      <c r="D326" s="2" t="s">
        <v>90</v>
      </c>
      <c r="E326" s="2" t="s">
        <v>455</v>
      </c>
      <c r="F326" s="22">
        <v>15</v>
      </c>
    </row>
    <row r="327" spans="1:6">
      <c r="A327" s="3">
        <v>43402</v>
      </c>
      <c r="B327" s="2" t="s">
        <v>301</v>
      </c>
      <c r="C327" s="2" t="s">
        <v>29</v>
      </c>
      <c r="D327" s="2" t="s">
        <v>33</v>
      </c>
      <c r="E327" s="6" t="s">
        <v>456</v>
      </c>
      <c r="F327" s="22">
        <f>47.15+G327</f>
        <v>47.15</v>
      </c>
    </row>
    <row r="328" spans="1:6">
      <c r="A328" s="3">
        <v>43403</v>
      </c>
      <c r="B328" s="2" t="s">
        <v>267</v>
      </c>
      <c r="C328" s="2" t="s">
        <v>341</v>
      </c>
      <c r="D328" s="2" t="s">
        <v>60</v>
      </c>
      <c r="E328" s="2" t="s">
        <v>457</v>
      </c>
      <c r="F328" s="22">
        <v>18.899999999999999</v>
      </c>
    </row>
    <row r="329" spans="1:6">
      <c r="A329" s="3">
        <v>43403</v>
      </c>
      <c r="B329" s="2" t="s">
        <v>301</v>
      </c>
      <c r="C329" s="2" t="s">
        <v>421</v>
      </c>
      <c r="D329" s="2" t="s">
        <v>42</v>
      </c>
      <c r="E329" s="2" t="s">
        <v>458</v>
      </c>
      <c r="F329" s="22">
        <f>83.8+G329</f>
        <v>83.8</v>
      </c>
    </row>
    <row r="330" spans="1:6">
      <c r="A330" s="3">
        <v>43399</v>
      </c>
      <c r="B330" s="2" t="s">
        <v>427</v>
      </c>
      <c r="C330" s="2" t="s">
        <v>421</v>
      </c>
      <c r="D330" s="2" t="s">
        <v>42</v>
      </c>
      <c r="E330" s="2" t="s">
        <v>459</v>
      </c>
      <c r="F330" s="22">
        <f>69+G330</f>
        <v>69</v>
      </c>
    </row>
    <row r="331" spans="1:6">
      <c r="A331" s="3">
        <v>43396</v>
      </c>
      <c r="B331" s="2" t="s">
        <v>266</v>
      </c>
      <c r="C331" s="2" t="s">
        <v>421</v>
      </c>
      <c r="D331" s="2" t="s">
        <v>42</v>
      </c>
      <c r="E331" s="2" t="s">
        <v>460</v>
      </c>
      <c r="F331" s="22">
        <v>23.4</v>
      </c>
    </row>
    <row r="332" spans="1:6">
      <c r="A332" s="3">
        <v>43400</v>
      </c>
      <c r="B332" s="2" t="s">
        <v>85</v>
      </c>
      <c r="C332" s="2" t="s">
        <v>421</v>
      </c>
      <c r="D332" s="2" t="s">
        <v>424</v>
      </c>
      <c r="E332" s="2" t="s">
        <v>461</v>
      </c>
      <c r="F332" s="22">
        <v>21</v>
      </c>
    </row>
    <row r="333" spans="1:6">
      <c r="A333" s="3">
        <v>43404</v>
      </c>
      <c r="B333" s="2" t="s">
        <v>95</v>
      </c>
      <c r="C333" s="2" t="s">
        <v>29</v>
      </c>
      <c r="D333" s="2" t="s">
        <v>33</v>
      </c>
      <c r="E333" s="6" t="s">
        <v>462</v>
      </c>
      <c r="F333" s="22">
        <f>93.6+G333</f>
        <v>93.6</v>
      </c>
    </row>
    <row r="334" spans="1:6">
      <c r="A334" s="3">
        <v>43405</v>
      </c>
      <c r="B334" s="2" t="s">
        <v>463</v>
      </c>
      <c r="C334" s="2" t="s">
        <v>421</v>
      </c>
      <c r="D334" s="2" t="s">
        <v>42</v>
      </c>
      <c r="E334" s="2" t="s">
        <v>469</v>
      </c>
      <c r="F334" s="22">
        <f>67.95+25</f>
        <v>92.95</v>
      </c>
    </row>
    <row r="335" spans="1:6">
      <c r="A335" s="3">
        <v>43412</v>
      </c>
      <c r="B335" s="2" t="s">
        <v>267</v>
      </c>
      <c r="C335" s="2" t="s">
        <v>464</v>
      </c>
      <c r="D335" s="2" t="s">
        <v>42</v>
      </c>
      <c r="E335" s="6" t="s">
        <v>470</v>
      </c>
      <c r="F335" s="22">
        <v>35.18</v>
      </c>
    </row>
    <row r="336" spans="1:6">
      <c r="A336" s="3">
        <v>43405</v>
      </c>
      <c r="B336" s="2" t="s">
        <v>267</v>
      </c>
      <c r="C336" s="2" t="s">
        <v>306</v>
      </c>
      <c r="D336" s="2" t="s">
        <v>33</v>
      </c>
      <c r="E336" s="24" t="s">
        <v>468</v>
      </c>
      <c r="F336" s="22">
        <v>35.9</v>
      </c>
    </row>
    <row r="337" spans="1:6">
      <c r="A337" s="3">
        <v>43407</v>
      </c>
      <c r="B337" s="2" t="s">
        <v>85</v>
      </c>
      <c r="C337" s="2" t="s">
        <v>306</v>
      </c>
      <c r="D337" s="2" t="s">
        <v>424</v>
      </c>
      <c r="E337" s="6" t="s">
        <v>449</v>
      </c>
      <c r="F337" s="22">
        <v>16</v>
      </c>
    </row>
    <row r="338" spans="1:6">
      <c r="A338" s="3">
        <v>43409</v>
      </c>
      <c r="B338" s="2" t="s">
        <v>465</v>
      </c>
      <c r="C338" s="2" t="s">
        <v>306</v>
      </c>
      <c r="D338" s="2" t="s">
        <v>33</v>
      </c>
      <c r="E338" s="6" t="s">
        <v>471</v>
      </c>
      <c r="F338" s="22">
        <v>65</v>
      </c>
    </row>
    <row r="339" spans="1:6">
      <c r="A339" s="3">
        <v>43410</v>
      </c>
      <c r="B339" s="2" t="s">
        <v>390</v>
      </c>
      <c r="C339" s="2" t="s">
        <v>306</v>
      </c>
      <c r="D339" s="2" t="s">
        <v>33</v>
      </c>
      <c r="E339" s="6" t="s">
        <v>472</v>
      </c>
      <c r="F339" s="22">
        <f>58+G339</f>
        <v>58</v>
      </c>
    </row>
    <row r="340" spans="1:6">
      <c r="A340" s="3">
        <v>43411</v>
      </c>
      <c r="B340" s="2" t="s">
        <v>301</v>
      </c>
      <c r="C340" s="2" t="s">
        <v>306</v>
      </c>
      <c r="D340" s="2" t="s">
        <v>33</v>
      </c>
      <c r="E340" s="6" t="s">
        <v>473</v>
      </c>
      <c r="F340" s="22">
        <f>68+G340</f>
        <v>68</v>
      </c>
    </row>
    <row r="341" spans="1:6">
      <c r="A341" s="3">
        <v>43410</v>
      </c>
      <c r="B341" s="2" t="s">
        <v>76</v>
      </c>
      <c r="C341" s="2" t="s">
        <v>382</v>
      </c>
      <c r="D341" s="2" t="s">
        <v>466</v>
      </c>
      <c r="E341" s="2" t="s">
        <v>474</v>
      </c>
      <c r="F341" s="22">
        <f>39.5+H341</f>
        <v>39.5</v>
      </c>
    </row>
    <row r="342" spans="1:6">
      <c r="A342" s="3">
        <v>43412</v>
      </c>
      <c r="B342" s="2" t="s">
        <v>465</v>
      </c>
      <c r="C342" s="2" t="s">
        <v>382</v>
      </c>
      <c r="D342" s="2" t="s">
        <v>466</v>
      </c>
      <c r="E342" s="2" t="s">
        <v>475</v>
      </c>
      <c r="F342" s="22">
        <f>23.8+G342</f>
        <v>23.8</v>
      </c>
    </row>
    <row r="343" spans="1:6">
      <c r="A343" s="3">
        <v>43413</v>
      </c>
      <c r="B343" s="2" t="s">
        <v>467</v>
      </c>
      <c r="C343" s="2" t="s">
        <v>306</v>
      </c>
      <c r="D343" s="2" t="s">
        <v>33</v>
      </c>
      <c r="E343" s="6" t="s">
        <v>476</v>
      </c>
      <c r="F343" s="22">
        <v>30</v>
      </c>
    </row>
    <row r="344" spans="1:6">
      <c r="A344" s="3">
        <v>43417</v>
      </c>
      <c r="B344" s="2" t="s">
        <v>301</v>
      </c>
      <c r="C344" s="2" t="s">
        <v>306</v>
      </c>
      <c r="D344" s="2" t="s">
        <v>45</v>
      </c>
      <c r="E344" s="6" t="s">
        <v>477</v>
      </c>
      <c r="F344" s="22">
        <f>31.3+G344</f>
        <v>31.3</v>
      </c>
    </row>
    <row r="345" spans="1:6">
      <c r="A345" s="3">
        <v>43439</v>
      </c>
      <c r="B345" s="2" t="s">
        <v>478</v>
      </c>
      <c r="C345" s="2" t="s">
        <v>421</v>
      </c>
      <c r="D345" s="2" t="s">
        <v>479</v>
      </c>
      <c r="E345" s="2" t="s">
        <v>480</v>
      </c>
      <c r="F345" s="22">
        <v>68</v>
      </c>
    </row>
    <row r="346" spans="1:6">
      <c r="A346" s="3">
        <v>43444</v>
      </c>
      <c r="B346" s="2" t="s">
        <v>95</v>
      </c>
      <c r="C346" s="2" t="s">
        <v>421</v>
      </c>
      <c r="D346" s="2" t="s">
        <v>479</v>
      </c>
      <c r="E346" s="2" t="s">
        <v>481</v>
      </c>
      <c r="F346" s="22">
        <v>62</v>
      </c>
    </row>
    <row r="347" spans="1:6">
      <c r="A347" s="3">
        <v>43453</v>
      </c>
      <c r="B347" s="2" t="s">
        <v>76</v>
      </c>
      <c r="C347" s="2" t="s">
        <v>341</v>
      </c>
      <c r="D347" s="2" t="s">
        <v>483</v>
      </c>
      <c r="E347" s="6" t="s">
        <v>488</v>
      </c>
      <c r="F347" s="22">
        <f>22.5+11.8</f>
        <v>34.299999999999997</v>
      </c>
    </row>
    <row r="348" spans="1:6">
      <c r="A348" s="3">
        <v>43455</v>
      </c>
      <c r="B348" s="2" t="s">
        <v>310</v>
      </c>
      <c r="C348" s="2" t="s">
        <v>421</v>
      </c>
      <c r="D348" s="2" t="s">
        <v>479</v>
      </c>
      <c r="E348" s="19" t="s">
        <v>489</v>
      </c>
      <c r="F348" s="22">
        <v>75</v>
      </c>
    </row>
    <row r="349" spans="1:6">
      <c r="A349" s="3">
        <v>43452</v>
      </c>
      <c r="B349" s="2" t="s">
        <v>484</v>
      </c>
      <c r="C349" s="2" t="s">
        <v>421</v>
      </c>
      <c r="D349" s="2" t="s">
        <v>479</v>
      </c>
      <c r="E349" s="2" t="s">
        <v>490</v>
      </c>
      <c r="F349" s="27">
        <v>72.650000000000006</v>
      </c>
    </row>
    <row r="350" spans="1:6">
      <c r="A350" s="3">
        <v>43451</v>
      </c>
      <c r="B350" s="2" t="s">
        <v>84</v>
      </c>
      <c r="C350" s="2" t="s">
        <v>421</v>
      </c>
      <c r="D350" s="2" t="s">
        <v>479</v>
      </c>
      <c r="E350" s="19" t="s">
        <v>491</v>
      </c>
      <c r="F350" s="27">
        <v>55.5</v>
      </c>
    </row>
    <row r="351" spans="1:6">
      <c r="A351" s="3">
        <v>43452</v>
      </c>
      <c r="B351" s="2" t="s">
        <v>85</v>
      </c>
      <c r="C351" s="2" t="s">
        <v>65</v>
      </c>
      <c r="D351" s="2" t="s">
        <v>485</v>
      </c>
      <c r="E351" s="2" t="s">
        <v>495</v>
      </c>
      <c r="F351" s="27">
        <v>21.5</v>
      </c>
    </row>
    <row r="352" spans="1:6">
      <c r="A352" s="3">
        <v>43454</v>
      </c>
      <c r="B352" s="2" t="s">
        <v>76</v>
      </c>
      <c r="C352" s="2" t="s">
        <v>65</v>
      </c>
      <c r="D352" s="2" t="s">
        <v>483</v>
      </c>
      <c r="E352" s="2" t="s">
        <v>492</v>
      </c>
      <c r="F352" s="27">
        <v>11.8</v>
      </c>
    </row>
    <row r="353" spans="1:6">
      <c r="A353" s="3">
        <v>43455</v>
      </c>
      <c r="B353" s="2" t="s">
        <v>267</v>
      </c>
      <c r="C353" s="2" t="s">
        <v>65</v>
      </c>
      <c r="D353" s="2" t="s">
        <v>483</v>
      </c>
      <c r="E353" s="2" t="s">
        <v>493</v>
      </c>
      <c r="F353" s="27">
        <v>40</v>
      </c>
    </row>
    <row r="354" spans="1:6">
      <c r="A354" s="3">
        <v>43462</v>
      </c>
      <c r="B354" s="2" t="s">
        <v>486</v>
      </c>
      <c r="C354" s="2" t="s">
        <v>487</v>
      </c>
      <c r="D354" s="2" t="s">
        <v>479</v>
      </c>
      <c r="E354" s="19" t="s">
        <v>494</v>
      </c>
      <c r="F354" s="27">
        <v>214.65</v>
      </c>
    </row>
    <row r="355" spans="1:6">
      <c r="A355" s="3"/>
      <c r="B355" s="2"/>
      <c r="C355" s="2"/>
      <c r="D355" s="2"/>
      <c r="E355" s="2"/>
      <c r="F355" s="26"/>
    </row>
    <row r="356" spans="1:6">
      <c r="A356" s="20"/>
      <c r="B356" s="20"/>
      <c r="C356" s="20"/>
      <c r="D356" s="20"/>
      <c r="E356" s="20" t="s">
        <v>37</v>
      </c>
      <c r="F356" s="21">
        <f>SUM(F2:F354)</f>
        <v>14580.279999999988</v>
      </c>
    </row>
    <row r="357" spans="1:6">
      <c r="A357" s="8"/>
      <c r="B357" s="8"/>
      <c r="C357" s="8"/>
      <c r="D357" s="8"/>
      <c r="E357" s="8"/>
      <c r="F357" s="8"/>
    </row>
    <row r="358" spans="1:6">
      <c r="A358" s="8"/>
      <c r="B358" s="8"/>
      <c r="C358" s="8"/>
      <c r="D358" s="8"/>
      <c r="E358" s="8"/>
      <c r="F358" s="8"/>
    </row>
    <row r="359" spans="1:6">
      <c r="A359" s="8"/>
      <c r="B359" s="8"/>
      <c r="C359" s="8"/>
      <c r="D359" s="8"/>
      <c r="E359" s="8"/>
      <c r="F359" s="8"/>
    </row>
    <row r="360" spans="1:6">
      <c r="A360" s="8"/>
      <c r="B360" s="8"/>
      <c r="C360" s="8"/>
      <c r="D360" s="8"/>
      <c r="E360" s="8"/>
      <c r="F360" s="8"/>
    </row>
    <row r="361" spans="1:6">
      <c r="A361" s="8"/>
      <c r="B361" s="8"/>
      <c r="C361" s="8"/>
      <c r="D361" s="8"/>
      <c r="E361" s="8"/>
      <c r="F361" s="8"/>
    </row>
    <row r="362" spans="1:6">
      <c r="A362" s="8"/>
      <c r="B362" s="8"/>
      <c r="C362" s="8"/>
      <c r="D362" s="8"/>
      <c r="E362" s="8"/>
      <c r="F362" s="8"/>
    </row>
    <row r="363" spans="1:6">
      <c r="A363" s="8"/>
      <c r="B363" s="8"/>
      <c r="C363" s="8"/>
      <c r="D363" s="8"/>
      <c r="E363" s="8"/>
      <c r="F363" s="8"/>
    </row>
    <row r="364" spans="1:6">
      <c r="A364" s="8"/>
      <c r="B364" s="8"/>
      <c r="C364" s="8"/>
      <c r="D364" s="8"/>
      <c r="E364" s="8"/>
      <c r="F364" s="8"/>
    </row>
    <row r="365" spans="1:6">
      <c r="A365" s="8"/>
      <c r="B365" s="8"/>
      <c r="C365" s="8"/>
      <c r="D365" s="8"/>
      <c r="E365" s="8"/>
      <c r="F365" s="8"/>
    </row>
    <row r="366" spans="1:6">
      <c r="A366" s="8"/>
      <c r="B366" s="8"/>
      <c r="C366" s="8"/>
      <c r="D366" s="8"/>
      <c r="E366" s="8"/>
      <c r="F366" s="8"/>
    </row>
    <row r="367" spans="1:6">
      <c r="A367" s="8"/>
      <c r="B367" s="8"/>
      <c r="C367" s="8"/>
      <c r="D367" s="8"/>
      <c r="E367" s="8"/>
      <c r="F367" s="8"/>
    </row>
    <row r="368" spans="1:6">
      <c r="A368" s="8"/>
      <c r="B368" s="8"/>
      <c r="C368" s="8"/>
      <c r="D368" s="8"/>
      <c r="E368" s="8"/>
      <c r="F368" s="8"/>
    </row>
    <row r="369" spans="1:6">
      <c r="A369" s="8"/>
      <c r="B369" s="8"/>
      <c r="C369" s="8"/>
      <c r="D369" s="8"/>
      <c r="E369" s="8"/>
      <c r="F369" s="8"/>
    </row>
    <row r="370" spans="1:6">
      <c r="A370" s="8"/>
      <c r="B370" s="8"/>
      <c r="C370" s="8"/>
      <c r="D370" s="8"/>
      <c r="E370" s="8"/>
      <c r="F370" s="8"/>
    </row>
    <row r="371" spans="1:6">
      <c r="A371" s="8"/>
      <c r="B371" s="8"/>
      <c r="C371" s="8"/>
      <c r="D371" s="8"/>
      <c r="E371" s="8"/>
      <c r="F371" s="8"/>
    </row>
    <row r="372" spans="1:6">
      <c r="A372" s="8"/>
      <c r="B372" s="8"/>
      <c r="C372" s="8"/>
      <c r="D372" s="8"/>
      <c r="E372" s="8"/>
      <c r="F372" s="8"/>
    </row>
    <row r="373" spans="1:6">
      <c r="A373" s="8"/>
      <c r="B373" s="8"/>
      <c r="C373" s="8"/>
      <c r="D373" s="8"/>
      <c r="E373" s="8"/>
      <c r="F373" s="8"/>
    </row>
    <row r="374" spans="1:6">
      <c r="A374" s="8"/>
      <c r="B374" s="8"/>
      <c r="C374" s="8"/>
      <c r="D374" s="8"/>
      <c r="E374" s="8"/>
      <c r="F374" s="8"/>
    </row>
    <row r="375" spans="1:6">
      <c r="A375" s="8"/>
      <c r="B375" s="8"/>
      <c r="C375" s="8"/>
      <c r="D375" s="8"/>
      <c r="E375" s="8"/>
      <c r="F375" s="8"/>
    </row>
    <row r="376" spans="1:6">
      <c r="A376" s="8"/>
      <c r="B376" s="8"/>
      <c r="C376" s="8"/>
      <c r="D376" s="8"/>
      <c r="E376" s="8"/>
      <c r="F376" s="8"/>
    </row>
    <row r="377" spans="1:6">
      <c r="A377" s="8"/>
      <c r="B377" s="8"/>
      <c r="C377" s="8"/>
      <c r="D377" s="8"/>
      <c r="E377" s="8"/>
      <c r="F377" s="8"/>
    </row>
    <row r="378" spans="1:6">
      <c r="A378" s="8"/>
      <c r="B378" s="8"/>
      <c r="C378" s="8"/>
      <c r="D378" s="8"/>
      <c r="E378" s="8"/>
      <c r="F378" s="8"/>
    </row>
    <row r="379" spans="1:6">
      <c r="A379" s="8"/>
      <c r="B379" s="8"/>
      <c r="C379" s="8"/>
      <c r="D379" s="8"/>
      <c r="E379" s="8"/>
      <c r="F379" s="8"/>
    </row>
    <row r="380" spans="1:6">
      <c r="A380" s="8"/>
      <c r="B380" s="8"/>
      <c r="C380" s="8"/>
      <c r="D380" s="8"/>
      <c r="E380" s="8"/>
      <c r="F380" s="8"/>
    </row>
    <row r="381" spans="1:6">
      <c r="A381" s="8"/>
      <c r="B381" s="8"/>
      <c r="C381" s="8"/>
      <c r="D381" s="8"/>
      <c r="E381" s="8"/>
      <c r="F381" s="8"/>
    </row>
    <row r="382" spans="1:6">
      <c r="A382" s="8"/>
      <c r="B382" s="8"/>
      <c r="C382" s="8"/>
      <c r="D382" s="8"/>
      <c r="E382" s="8"/>
      <c r="F382" s="8"/>
    </row>
    <row r="383" spans="1:6">
      <c r="A383" s="8"/>
      <c r="B383" s="8"/>
      <c r="C383" s="8"/>
      <c r="D383" s="8"/>
      <c r="E383" s="8"/>
      <c r="F383" s="8"/>
    </row>
    <row r="384" spans="1:6">
      <c r="A384" s="8"/>
      <c r="B384" s="8"/>
      <c r="C384" s="8"/>
      <c r="D384" s="8"/>
      <c r="E384" s="8"/>
      <c r="F384" s="8"/>
    </row>
    <row r="385" spans="1:6">
      <c r="A385" s="8"/>
      <c r="B385" s="8"/>
      <c r="C385" s="8"/>
      <c r="D385" s="8"/>
      <c r="E385" s="8"/>
      <c r="F385" s="8"/>
    </row>
    <row r="386" spans="1:6">
      <c r="A386" s="8"/>
      <c r="B386" s="8"/>
      <c r="C386" s="8"/>
      <c r="D386" s="8"/>
      <c r="E386" s="8"/>
      <c r="F386" s="8"/>
    </row>
    <row r="387" spans="1:6">
      <c r="A387" s="8"/>
      <c r="B387" s="8"/>
      <c r="C387" s="8"/>
      <c r="D387" s="8"/>
      <c r="E387" s="8"/>
      <c r="F387" s="8"/>
    </row>
    <row r="388" spans="1:6">
      <c r="A388" s="8"/>
      <c r="B388" s="8"/>
      <c r="C388" s="8"/>
      <c r="D388" s="8"/>
      <c r="E388" s="8"/>
      <c r="F388" s="8"/>
    </row>
    <row r="389" spans="1:6">
      <c r="A389" s="8"/>
      <c r="B389" s="8"/>
      <c r="C389" s="8"/>
      <c r="D389" s="8"/>
      <c r="E389" s="8"/>
      <c r="F389" s="8"/>
    </row>
    <row r="390" spans="1:6">
      <c r="A390" s="8"/>
      <c r="B390" s="8"/>
      <c r="C390" s="8"/>
      <c r="D390" s="8"/>
      <c r="E390" s="8"/>
      <c r="F390" s="8"/>
    </row>
    <row r="391" spans="1:6">
      <c r="A391" s="8"/>
      <c r="B391" s="8"/>
      <c r="C391" s="8"/>
      <c r="D391" s="8"/>
      <c r="E391" s="8"/>
      <c r="F391" s="8"/>
    </row>
    <row r="392" spans="1:6">
      <c r="A392" s="8"/>
      <c r="B392" s="8"/>
      <c r="C392" s="8"/>
      <c r="D392" s="8"/>
      <c r="E392" s="8"/>
      <c r="F392" s="8"/>
    </row>
    <row r="393" spans="1:6">
      <c r="A393" s="8"/>
      <c r="B393" s="8"/>
      <c r="C393" s="8"/>
      <c r="D393" s="8"/>
      <c r="E393" s="8"/>
      <c r="F393" s="8"/>
    </row>
    <row r="394" spans="1:6">
      <c r="A394" s="8"/>
      <c r="B394" s="8"/>
      <c r="C394" s="8"/>
      <c r="D394" s="8"/>
      <c r="E394" s="8"/>
      <c r="F394" s="8"/>
    </row>
    <row r="395" spans="1:6">
      <c r="A395" s="8"/>
      <c r="B395" s="8"/>
      <c r="C395" s="8"/>
      <c r="D395" s="8"/>
      <c r="E395" s="8"/>
      <c r="F395" s="8"/>
    </row>
    <row r="396" spans="1:6">
      <c r="A396" s="8"/>
      <c r="B396" s="8"/>
      <c r="C396" s="8"/>
      <c r="D396" s="8"/>
      <c r="E396" s="8"/>
      <c r="F396" s="8"/>
    </row>
    <row r="397" spans="1:6">
      <c r="A397" s="8"/>
      <c r="B397" s="8"/>
      <c r="C397" s="8"/>
      <c r="D397" s="8"/>
      <c r="E397" s="8"/>
      <c r="F397" s="8"/>
    </row>
    <row r="398" spans="1:6">
      <c r="A398" s="8"/>
      <c r="B398" s="8"/>
      <c r="C398" s="8"/>
      <c r="D398" s="8"/>
      <c r="E398" s="8"/>
      <c r="F398" s="8"/>
    </row>
    <row r="399" spans="1:6">
      <c r="A399" s="8"/>
      <c r="B399" s="8"/>
      <c r="C399" s="8"/>
      <c r="D399" s="8"/>
      <c r="E399" s="8"/>
      <c r="F399" s="8"/>
    </row>
    <row r="400" spans="1:6">
      <c r="A400" s="8"/>
      <c r="B400" s="8"/>
      <c r="C400" s="8"/>
      <c r="D400" s="8"/>
      <c r="E400" s="8"/>
      <c r="F400" s="8"/>
    </row>
    <row r="401" spans="1:6">
      <c r="A401" s="8"/>
      <c r="B401" s="8"/>
      <c r="C401" s="8"/>
      <c r="D401" s="8"/>
      <c r="E401" s="8"/>
      <c r="F401" s="8"/>
    </row>
    <row r="402" spans="1:6">
      <c r="A402" s="8"/>
      <c r="B402" s="8"/>
      <c r="C402" s="8"/>
      <c r="D402" s="8"/>
      <c r="E402" s="8"/>
      <c r="F402" s="8"/>
    </row>
    <row r="403" spans="1:6">
      <c r="A403" s="8"/>
      <c r="B403" s="8"/>
      <c r="C403" s="8"/>
      <c r="D403" s="8"/>
      <c r="E403" s="8"/>
      <c r="F403" s="8"/>
    </row>
    <row r="404" spans="1:6">
      <c r="A404" s="8"/>
      <c r="B404" s="8"/>
      <c r="C404" s="8"/>
      <c r="D404" s="8"/>
      <c r="E404" s="8"/>
      <c r="F404" s="8"/>
    </row>
    <row r="405" spans="1:6">
      <c r="A405" s="8"/>
      <c r="B405" s="8"/>
      <c r="C405" s="8"/>
      <c r="D405" s="8"/>
      <c r="E405" s="8"/>
      <c r="F405" s="8"/>
    </row>
    <row r="406" spans="1:6">
      <c r="A406" s="8"/>
      <c r="B406" s="8"/>
      <c r="C406" s="8"/>
      <c r="D406" s="8"/>
      <c r="E406" s="8"/>
      <c r="F406" s="8"/>
    </row>
    <row r="407" spans="1:6">
      <c r="A407" s="8"/>
      <c r="B407" s="8"/>
      <c r="C407" s="8"/>
      <c r="D407" s="8"/>
      <c r="E407" s="8"/>
      <c r="F407" s="8"/>
    </row>
    <row r="408" spans="1:6">
      <c r="A408" s="8"/>
      <c r="B408" s="8"/>
      <c r="C408" s="8"/>
      <c r="D408" s="8"/>
      <c r="E408" s="8"/>
      <c r="F408" s="8"/>
    </row>
    <row r="409" spans="1:6">
      <c r="A409" s="8"/>
      <c r="B409" s="8"/>
      <c r="C409" s="8"/>
      <c r="D409" s="8"/>
      <c r="E409" s="8"/>
      <c r="F409" s="8"/>
    </row>
    <row r="410" spans="1:6">
      <c r="A410" s="8"/>
      <c r="B410" s="8"/>
      <c r="C410" s="8"/>
      <c r="D410" s="8"/>
      <c r="E410" s="8"/>
      <c r="F410" s="8"/>
    </row>
    <row r="411" spans="1:6">
      <c r="A411" s="8"/>
      <c r="B411" s="8"/>
      <c r="C411" s="8"/>
      <c r="D411" s="8"/>
      <c r="E411" s="8"/>
      <c r="F411" s="8"/>
    </row>
  </sheetData>
  <pageMargins left="0.511811024" right="0.511811024" top="0.78740157499999996" bottom="0.78740157499999996" header="0.31496062000000002" footer="0.31496062000000002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cassia</dc:creator>
  <cp:lastModifiedBy>Usuário do Windows</cp:lastModifiedBy>
  <cp:lastPrinted>2018-02-20T18:38:29Z</cp:lastPrinted>
  <dcterms:created xsi:type="dcterms:W3CDTF">2018-02-20T18:20:03Z</dcterms:created>
  <dcterms:modified xsi:type="dcterms:W3CDTF">2019-02-07T13:23:26Z</dcterms:modified>
</cp:coreProperties>
</file>